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M:\2.5 WESTKÜSTE100\E - Arbeitsbereiche\HAP 6\Arbeitspaket 6.7\Final\"/>
    </mc:Choice>
  </mc:AlternateContent>
  <xr:revisionPtr revIDLastSave="0" documentId="13_ncr:1_{B8B91C06-0108-4552-A6D9-45D17667D234}" xr6:coauthVersionLast="47" xr6:coauthVersionMax="47" xr10:uidLastSave="{00000000-0000-0000-0000-000000000000}"/>
  <bookViews>
    <workbookView xWindow="28680" yWindow="-120" windowWidth="29040" windowHeight="15720" tabRatio="721" xr2:uid="{4028D429-1F2E-4339-9EDB-BD8FC3D0E54A}"/>
  </bookViews>
  <sheets>
    <sheet name="Intro" sheetId="2" r:id="rId1"/>
    <sheet name="I. Bewertungskriterien" sheetId="1" r:id="rId2"/>
    <sheet name="I. Bewertete Flächen" sheetId="7" r:id="rId3"/>
    <sheet name="II. Bonus-Kriterien" sheetId="6" r:id="rId4"/>
    <sheet name="III. Personalisierte Gewichtung" sheetId="3" r:id="rId5"/>
    <sheet name="III. Ergebnis pers. Gewichtung " sheetId="4" r:id="rId6"/>
  </sheets>
  <definedNames>
    <definedName name="_Auswahl">'III. Personalisierte Gewichtung'!$C$27:$C$32</definedName>
    <definedName name="Auswahl" localSheetId="5">#REF!</definedName>
    <definedName name="Auswahl" localSheetId="4">'III. Personalisierte Gewichtung'!$G$2:$G$5</definedName>
    <definedName name="Auswahl">#REF!</definedName>
    <definedName name="Suche">'III. Personalisierte Gewichtung'!$C$10</definedName>
    <definedName name="Wahl">'III. Personalisierte Gewichtung'!$C$10</definedName>
    <definedName name="Zusammenhängende_Flächengröße">'III. Personalisierte Gewichtung'!$C$10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8" i="4" l="1"/>
  <c r="Q17" i="4"/>
  <c r="P17" i="4"/>
  <c r="Q16" i="4"/>
  <c r="P16" i="4"/>
  <c r="O16" i="4"/>
  <c r="Q15" i="4"/>
  <c r="P15" i="4"/>
  <c r="O15" i="4"/>
  <c r="N15" i="4"/>
  <c r="Q14" i="4"/>
  <c r="P14" i="4"/>
  <c r="O14" i="4"/>
  <c r="N14" i="4"/>
  <c r="M14" i="4"/>
  <c r="Q13" i="4"/>
  <c r="P13" i="4"/>
  <c r="O13" i="4"/>
  <c r="N13" i="4"/>
  <c r="M13" i="4"/>
  <c r="L13" i="4"/>
  <c r="Q12" i="4"/>
  <c r="P12" i="4"/>
  <c r="O12" i="4"/>
  <c r="N12" i="4"/>
  <c r="M12" i="4"/>
  <c r="L12" i="4"/>
  <c r="K12" i="4"/>
  <c r="Q11" i="4"/>
  <c r="P11" i="4"/>
  <c r="O11" i="4"/>
  <c r="N11" i="4"/>
  <c r="M11" i="4"/>
  <c r="L11" i="4"/>
  <c r="K11" i="4"/>
  <c r="J11" i="4"/>
  <c r="Q10" i="4"/>
  <c r="P10" i="4"/>
  <c r="O10" i="4"/>
  <c r="N10" i="4"/>
  <c r="M10" i="4"/>
  <c r="L10" i="4"/>
  <c r="K10" i="4"/>
  <c r="J10" i="4"/>
  <c r="I10" i="4"/>
  <c r="F7" i="4"/>
  <c r="Q9" i="4"/>
  <c r="P9" i="4"/>
  <c r="O9" i="4"/>
  <c r="N9" i="4"/>
  <c r="M9" i="4"/>
  <c r="L9" i="4"/>
  <c r="K9" i="4"/>
  <c r="J9" i="4"/>
  <c r="I9" i="4"/>
  <c r="H9" i="4"/>
  <c r="E6" i="4"/>
  <c r="Q8" i="4"/>
  <c r="P8" i="4"/>
  <c r="O8" i="4"/>
  <c r="N8" i="4"/>
  <c r="M8" i="4"/>
  <c r="L8" i="4"/>
  <c r="K8" i="4"/>
  <c r="J8" i="4"/>
  <c r="I8" i="4"/>
  <c r="H8" i="4"/>
  <c r="G8" i="4"/>
  <c r="G5" i="4"/>
  <c r="Q7" i="4"/>
  <c r="P7" i="4"/>
  <c r="O7" i="4"/>
  <c r="N7" i="4"/>
  <c r="M7" i="4"/>
  <c r="L7" i="4"/>
  <c r="K7" i="4"/>
  <c r="J7" i="4"/>
  <c r="I7" i="4"/>
  <c r="H7" i="4"/>
  <c r="G7" i="4"/>
  <c r="Q6" i="4"/>
  <c r="P6" i="4"/>
  <c r="O6" i="4"/>
  <c r="N6" i="4"/>
  <c r="M6" i="4"/>
  <c r="L6" i="4"/>
  <c r="K6" i="4"/>
  <c r="J6" i="4"/>
  <c r="I6" i="4"/>
  <c r="H6" i="4"/>
  <c r="G6" i="4"/>
  <c r="F6" i="4"/>
  <c r="E5" i="4"/>
  <c r="Q5" i="4"/>
  <c r="P5" i="4"/>
  <c r="O5" i="4"/>
  <c r="N5" i="4"/>
  <c r="M5" i="4"/>
  <c r="L5" i="4"/>
  <c r="K5" i="4"/>
  <c r="J5" i="4"/>
  <c r="I5" i="4"/>
  <c r="H5" i="4"/>
  <c r="D5" i="4"/>
  <c r="F5" i="4"/>
  <c r="F17" i="6"/>
  <c r="L17" i="6"/>
  <c r="K6" i="6"/>
  <c r="F6" i="6"/>
  <c r="E6" i="6"/>
  <c r="D6" i="6"/>
  <c r="T6" i="6"/>
  <c r="S6" i="6"/>
  <c r="R6" i="6"/>
  <c r="T17" i="6"/>
  <c r="S17" i="6"/>
  <c r="R17" i="6"/>
  <c r="M26" i="6"/>
  <c r="L26" i="6"/>
  <c r="K26" i="6"/>
  <c r="F25" i="6"/>
  <c r="E25" i="6"/>
  <c r="D25" i="6"/>
  <c r="M17" i="6"/>
  <c r="K17" i="6"/>
  <c r="E17" i="6"/>
  <c r="D17" i="6"/>
  <c r="M6" i="6"/>
  <c r="L6" i="6"/>
  <c r="E29" i="6"/>
  <c r="T22" i="6"/>
  <c r="S14" i="6"/>
  <c r="L27" i="6" s="1"/>
  <c r="L14" i="6"/>
  <c r="M22" i="6"/>
  <c r="K22" i="6"/>
  <c r="M14" i="6"/>
  <c r="K14" i="6"/>
  <c r="F29" i="6"/>
  <c r="D29" i="6"/>
  <c r="E22" i="6"/>
  <c r="F22" i="6"/>
  <c r="D22" i="6"/>
  <c r="S22" i="6"/>
  <c r="R22" i="6"/>
  <c r="L22" i="6"/>
  <c r="R14" i="6"/>
  <c r="T14" i="6"/>
  <c r="F14" i="6"/>
  <c r="E14" i="6"/>
  <c r="D14" i="6"/>
  <c r="AD46" i="1"/>
  <c r="Y46" i="1"/>
  <c r="T46" i="1"/>
  <c r="O46" i="1"/>
  <c r="AE43" i="1"/>
  <c r="AE42" i="1"/>
  <c r="Z43" i="1"/>
  <c r="Z42" i="1"/>
  <c r="U43" i="1"/>
  <c r="U42" i="1"/>
  <c r="P43" i="1"/>
  <c r="P42" i="1"/>
  <c r="AE39" i="1"/>
  <c r="AE38" i="1"/>
  <c r="AE32" i="1"/>
  <c r="Z39" i="1"/>
  <c r="Z38" i="1"/>
  <c r="Z32" i="1"/>
  <c r="U39" i="1"/>
  <c r="U38" i="1"/>
  <c r="U32" i="1"/>
  <c r="P39" i="1"/>
  <c r="P38" i="1"/>
  <c r="P32" i="1"/>
  <c r="AE30" i="1"/>
  <c r="Z30" i="1"/>
  <c r="U30" i="1"/>
  <c r="P30" i="1"/>
  <c r="AE28" i="1"/>
  <c r="AE27" i="1"/>
  <c r="AE26" i="1"/>
  <c r="Z28" i="1"/>
  <c r="Z27" i="1"/>
  <c r="Z26" i="1"/>
  <c r="U28" i="1"/>
  <c r="U27" i="1"/>
  <c r="U26" i="1"/>
  <c r="P28" i="1"/>
  <c r="P27" i="1"/>
  <c r="P26" i="1"/>
  <c r="AE21" i="1"/>
  <c r="AE20" i="1"/>
  <c r="AE11" i="1"/>
  <c r="Z21" i="1"/>
  <c r="Z20" i="1"/>
  <c r="Z11" i="1"/>
  <c r="U21" i="1"/>
  <c r="U20" i="1"/>
  <c r="U11" i="1"/>
  <c r="P21" i="1"/>
  <c r="P20" i="1"/>
  <c r="P11" i="1"/>
  <c r="AE9" i="1"/>
  <c r="AE8" i="1"/>
  <c r="AE7" i="1"/>
  <c r="Z9" i="1"/>
  <c r="Z8" i="1"/>
  <c r="Z7" i="1"/>
  <c r="U9" i="1"/>
  <c r="U8" i="1"/>
  <c r="U7" i="1"/>
  <c r="P9" i="1"/>
  <c r="P8" i="1"/>
  <c r="P7" i="1"/>
  <c r="J46" i="1"/>
  <c r="K27" i="6" l="1"/>
  <c r="M27" i="6"/>
  <c r="AE46" i="1"/>
  <c r="Z46" i="1"/>
  <c r="P46" i="1"/>
  <c r="U46" i="1"/>
  <c r="K21" i="1" l="1"/>
  <c r="K11" i="1"/>
  <c r="K32" i="1"/>
  <c r="K43" i="1"/>
  <c r="K42" i="1"/>
  <c r="K39" i="1"/>
  <c r="K38" i="1"/>
  <c r="K30" i="1"/>
  <c r="K28" i="1"/>
  <c r="K27" i="1"/>
  <c r="K26" i="1"/>
  <c r="K20" i="1"/>
  <c r="K9" i="1"/>
  <c r="K8" i="1"/>
  <c r="K7" i="1"/>
  <c r="I46" i="1"/>
  <c r="K46" i="1" l="1"/>
  <c r="P19" i="4"/>
  <c r="O19" i="4"/>
  <c r="O18" i="4"/>
  <c r="N19" i="4"/>
  <c r="N18" i="4"/>
  <c r="N17" i="4"/>
  <c r="M19" i="4"/>
  <c r="M18" i="4"/>
  <c r="M17" i="4"/>
  <c r="M16" i="4"/>
  <c r="L19" i="4"/>
  <c r="L18" i="4"/>
  <c r="L17" i="4"/>
  <c r="L16" i="4"/>
  <c r="L15" i="4"/>
  <c r="K19" i="4"/>
  <c r="K18" i="4"/>
  <c r="K17" i="4"/>
  <c r="K16" i="4"/>
  <c r="K15" i="4"/>
  <c r="K14" i="4"/>
  <c r="J19" i="4"/>
  <c r="J18" i="4"/>
  <c r="J17" i="4"/>
  <c r="J16" i="4"/>
  <c r="J15" i="4"/>
  <c r="J14" i="4"/>
  <c r="J13" i="4"/>
  <c r="I19" i="4"/>
  <c r="I18" i="4"/>
  <c r="I17" i="4"/>
  <c r="I16" i="4"/>
  <c r="I15" i="4"/>
  <c r="I14" i="4"/>
  <c r="I13" i="4"/>
  <c r="I12" i="4"/>
  <c r="H19" i="4"/>
  <c r="H18" i="4"/>
  <c r="H17" i="4"/>
  <c r="H16" i="4"/>
  <c r="H15" i="4"/>
  <c r="H14" i="4"/>
  <c r="H13" i="4"/>
  <c r="H12" i="4"/>
  <c r="H11" i="4"/>
  <c r="G19" i="4"/>
  <c r="G18" i="4"/>
  <c r="G17" i="4"/>
  <c r="G16" i="4"/>
  <c r="G15" i="4"/>
  <c r="G14" i="4"/>
  <c r="G13" i="4"/>
  <c r="G12" i="4"/>
  <c r="G11" i="4"/>
  <c r="G10" i="4"/>
  <c r="F19" i="4"/>
  <c r="F18" i="4"/>
  <c r="F17" i="4"/>
  <c r="F16" i="4"/>
  <c r="F15" i="4"/>
  <c r="F14" i="4"/>
  <c r="F13" i="4"/>
  <c r="F12" i="4"/>
  <c r="F11" i="4"/>
  <c r="F10" i="4"/>
  <c r="F9" i="4"/>
  <c r="E19" i="4"/>
  <c r="E18" i="4"/>
  <c r="E17" i="4"/>
  <c r="E16" i="4"/>
  <c r="E15" i="4"/>
  <c r="E14" i="4"/>
  <c r="E13" i="4"/>
  <c r="E12" i="4"/>
  <c r="E11" i="4"/>
  <c r="E10" i="4"/>
  <c r="E9" i="4"/>
  <c r="E8" i="4"/>
  <c r="D19" i="4"/>
  <c r="D18" i="4"/>
  <c r="D17" i="4"/>
  <c r="D16" i="4"/>
  <c r="D15" i="4"/>
  <c r="D14" i="4"/>
  <c r="D13" i="4"/>
  <c r="D12" i="4"/>
  <c r="D11" i="4"/>
  <c r="D10" i="4"/>
  <c r="D9" i="4"/>
  <c r="D8" i="4"/>
  <c r="D7" i="4"/>
  <c r="C19" i="4"/>
  <c r="R19" i="4" s="1"/>
  <c r="C18" i="4"/>
  <c r="R18" i="4" s="1"/>
  <c r="C17" i="4"/>
  <c r="R17" i="4" s="1"/>
  <c r="C16" i="4"/>
  <c r="R16" i="4" s="1"/>
  <c r="C15" i="4"/>
  <c r="R15" i="4" s="1"/>
  <c r="C14" i="4"/>
  <c r="R14" i="4" s="1"/>
  <c r="C13" i="4"/>
  <c r="R13" i="4" s="1"/>
  <c r="C12" i="4"/>
  <c r="R12" i="4" s="1"/>
  <c r="C11" i="4"/>
  <c r="R11" i="4" s="1"/>
  <c r="C10" i="4"/>
  <c r="R10" i="4" s="1"/>
  <c r="C9" i="4"/>
  <c r="R9" i="4" s="1"/>
  <c r="C8" i="4"/>
  <c r="R8" i="4" s="1"/>
  <c r="C7" i="4"/>
  <c r="C6" i="4"/>
  <c r="R6" i="4" s="1"/>
  <c r="R7" i="4" l="1"/>
  <c r="R5" i="4"/>
  <c r="R20" i="4" l="1"/>
  <c r="S19" i="4" l="1"/>
  <c r="S12" i="4"/>
  <c r="S14" i="4"/>
  <c r="S13" i="4"/>
  <c r="S8" i="4"/>
  <c r="S9" i="4"/>
  <c r="S11" i="4"/>
  <c r="S7" i="4"/>
  <c r="S15" i="4"/>
  <c r="S16" i="4"/>
  <c r="S17" i="4"/>
  <c r="S6" i="4"/>
  <c r="S18" i="4"/>
  <c r="S10" i="4"/>
  <c r="S5" i="4"/>
  <c r="S20" i="4" s="1"/>
</calcChain>
</file>

<file path=xl/sharedStrings.xml><?xml version="1.0" encoding="utf-8"?>
<sst xmlns="http://schemas.openxmlformats.org/spreadsheetml/2006/main" count="775" uniqueCount="375">
  <si>
    <t xml:space="preserve">Flusswasser im Umkreis von 10km </t>
  </si>
  <si>
    <t>Wegkühloptionen</t>
  </si>
  <si>
    <t>Abwärmenutzung</t>
  </si>
  <si>
    <t>Abwärme</t>
  </si>
  <si>
    <t>Mehr als eine sonstige Abanahmeoption (nicht das Kernnetzt) im Umkreis von 10km</t>
  </si>
  <si>
    <t xml:space="preserve">
n-Abnahmeoptionen durch Anschluss ans Wasserstoffkernnetz im Umkreis von bis zu 10km</t>
  </si>
  <si>
    <t>Abnehmermarkt</t>
  </si>
  <si>
    <t xml:space="preserve">Entfernung zum nationalen Wasserstoffkernnetz zwischen 1 und 5 km </t>
  </si>
  <si>
    <t xml:space="preserve">Entfernung zum nationalen Wasserstoffkernnetz bis 1 km </t>
  </si>
  <si>
    <t>Enfernung zum nationalen Wasserstoffnetz</t>
  </si>
  <si>
    <t>Anbindung für qualifizierte Mitarbeiter</t>
  </si>
  <si>
    <t>Infrastrukturelle Anbindung (Markt und Fachkräfte)</t>
  </si>
  <si>
    <t xml:space="preserve">- Ausweisung im Flächennutzungsplan (F-Plan) als gewerbliche Bauflächen  
- Ausweisung im Flächennutzungsplan (F-Plan) als Sonderbaufläche  
- Sondernutzung nach §11 BauNVO im Energiekontext ohne eindeutige Ausweisung spezieller Technologien  </t>
  </si>
  <si>
    <t>Baurechtliche / Regulatorische Rahmenbedingungen</t>
  </si>
  <si>
    <t>Überschussregion nach 13k EnWG</t>
  </si>
  <si>
    <t>Netzdienlichkeit</t>
  </si>
  <si>
    <t xml:space="preserve">Entfernung zum nächsten Netzknotenpunkt (380kV) zwischen 5 km – 10 km </t>
  </si>
  <si>
    <t xml:space="preserve">Entfernung zum nächsten Netzknotenpunkt (380kV) zwischen 1 km – 5 km </t>
  </si>
  <si>
    <t xml:space="preserve">80% - 100% Baukostenzuschuss an dem Netzknotenpunkt </t>
  </si>
  <si>
    <t xml:space="preserve">60% Baukostenzuschuss an dem Netzknotenpunkt </t>
  </si>
  <si>
    <t xml:space="preserve"> 40% Baukostenzuschuss an dem Netzknotenpunkt </t>
  </si>
  <si>
    <t xml:space="preserve">20% Baukostenzuschuss an dem Netzknotenpunkt </t>
  </si>
  <si>
    <t>Strom &amp; Netzbedingungen</t>
  </si>
  <si>
    <t xml:space="preserve">Nur Deponieren möglich </t>
  </si>
  <si>
    <t>Entnahme der geeignetsten Option in einer Entfernung größer 10 km</t>
  </si>
  <si>
    <t>Entnahme der geeignetsten Option in einer Entfernung von 5 bis 10 km</t>
  </si>
  <si>
    <t>Entnahme der geeignetsten Option in einer Entfernung von 1  bis 5 km</t>
  </si>
  <si>
    <t>Entnahme der geeignetsten Option in einer Entfernung bis 1 km</t>
  </si>
  <si>
    <t>Wasser</t>
  </si>
  <si>
    <t>Flächentopografie</t>
  </si>
  <si>
    <t>kleiner 90% der Größe</t>
  </si>
  <si>
    <t>100% -125% der Größe</t>
  </si>
  <si>
    <t>&gt;125% der Größe</t>
  </si>
  <si>
    <t xml:space="preserve">Flächengröße
</t>
  </si>
  <si>
    <t>Flächensicherung</t>
  </si>
  <si>
    <t xml:space="preserve">Fläche </t>
  </si>
  <si>
    <t>1 = gering</t>
  </si>
  <si>
    <t>2 = mittel</t>
  </si>
  <si>
    <t>3 = hoch</t>
  </si>
  <si>
    <t>Zielerreichungsgrad der Kriterienausprägung</t>
  </si>
  <si>
    <t>Kurzbeschreibung</t>
  </si>
  <si>
    <t>Kriterium</t>
  </si>
  <si>
    <t>Auswahl_DropDown</t>
  </si>
  <si>
    <t>Lesehilfe:</t>
  </si>
  <si>
    <t xml:space="preserve"> "Das Kriterium ist wichtiger, weniger wichtig oder sind sie gleichwichtig [=Auswahl] als ein weiteres Kriterium [=Vergleichkriterium]"</t>
  </si>
  <si>
    <t>wichtiger</t>
  </si>
  <si>
    <t>gleichwichtig</t>
  </si>
  <si>
    <t>Beispiel:</t>
  </si>
  <si>
    <t>weniger wichtig</t>
  </si>
  <si>
    <t>Hier auswählen!</t>
  </si>
  <si>
    <t>↓</t>
  </si>
  <si>
    <r>
      <rPr>
        <b/>
        <i/>
        <sz val="11"/>
        <color theme="1"/>
        <rFont val="Calibri"/>
        <family val="2"/>
        <scheme val="minor"/>
      </rPr>
      <t>Flächensicherung</t>
    </r>
    <r>
      <rPr>
        <i/>
        <sz val="11"/>
        <color theme="1"/>
        <rFont val="Calibri"/>
        <family val="2"/>
        <scheme val="minor"/>
      </rPr>
      <t xml:space="preserve"> ist</t>
    </r>
  </si>
  <si>
    <t>[Auswahl]</t>
  </si>
  <si>
    <t>[Vergleich]</t>
  </si>
  <si>
    <r>
      <rPr>
        <b/>
        <i/>
        <sz val="11"/>
        <color theme="1"/>
        <rFont val="Calibri"/>
        <family val="2"/>
        <scheme val="minor"/>
      </rPr>
      <t>Flächengröße</t>
    </r>
    <r>
      <rPr>
        <i/>
        <sz val="11"/>
        <color theme="1"/>
        <rFont val="Calibri"/>
        <family val="2"/>
        <scheme val="minor"/>
      </rPr>
      <t xml:space="preserve"> ist</t>
    </r>
  </si>
  <si>
    <r>
      <rPr>
        <b/>
        <i/>
        <sz val="11"/>
        <color theme="1"/>
        <rFont val="Calibri"/>
        <family val="2"/>
        <scheme val="minor"/>
      </rPr>
      <t xml:space="preserve">Flächentopografie </t>
    </r>
    <r>
      <rPr>
        <i/>
        <sz val="11"/>
        <color theme="1"/>
        <rFont val="Calibri"/>
        <family val="2"/>
        <scheme val="minor"/>
      </rPr>
      <t xml:space="preserve">ist </t>
    </r>
  </si>
  <si>
    <t>Zusammenhängende Flächengröße</t>
  </si>
  <si>
    <t>Topografie der Fläche</t>
  </si>
  <si>
    <t>Wasserverfügbarkeit (Prozesswasser)</t>
  </si>
  <si>
    <t xml:space="preserve">Entnahmeort  </t>
  </si>
  <si>
    <t>Entsorgungsoptionen</t>
  </si>
  <si>
    <t xml:space="preserve">Baukostenzuschuss Klassifizierung </t>
  </si>
  <si>
    <t xml:space="preserve">Entfernung zum nächsten Netzanschlusspunkt </t>
  </si>
  <si>
    <t>Baurecht</t>
  </si>
  <si>
    <t>Planungs-/baurechtlich Voraussetzung</t>
  </si>
  <si>
    <t>Infrastrukturelle Anbindung</t>
  </si>
  <si>
    <t>Erreichbarkeit für Mitarbeiter</t>
  </si>
  <si>
    <t>Enfernung zum H2-Backbone</t>
  </si>
  <si>
    <t>Zugang zum Abnehmermarkt</t>
  </si>
  <si>
    <t>Verwertungsoption</t>
  </si>
  <si>
    <t>Weg-Kühloptionen</t>
  </si>
  <si>
    <r>
      <t xml:space="preserve">Wasserbezugsoption </t>
    </r>
    <r>
      <rPr>
        <i/>
        <sz val="11"/>
        <color theme="1"/>
        <rFont val="Calibri"/>
        <family val="2"/>
        <scheme val="minor"/>
      </rPr>
      <t>ist</t>
    </r>
  </si>
  <si>
    <r>
      <rPr>
        <b/>
        <i/>
        <sz val="11"/>
        <color theme="1"/>
        <rFont val="Calibri"/>
        <family val="2"/>
        <scheme val="minor"/>
      </rPr>
      <t xml:space="preserve">Wasserentnahmestelle </t>
    </r>
    <r>
      <rPr>
        <i/>
        <sz val="11"/>
        <color theme="1"/>
        <rFont val="Calibri"/>
        <family val="2"/>
        <scheme val="minor"/>
      </rPr>
      <t xml:space="preserve">ist </t>
    </r>
  </si>
  <si>
    <r>
      <rPr>
        <b/>
        <i/>
        <sz val="11"/>
        <color theme="1"/>
        <rFont val="Calibri"/>
        <family val="2"/>
        <scheme val="minor"/>
      </rPr>
      <t>Wasserentsorgungsstelle</t>
    </r>
    <r>
      <rPr>
        <i/>
        <sz val="11"/>
        <color theme="1"/>
        <rFont val="Calibri"/>
        <family val="2"/>
        <scheme val="minor"/>
      </rPr>
      <t xml:space="preserve"> ist </t>
    </r>
  </si>
  <si>
    <t>Weg-Kühloptionen (Quellen) im Umkreis von 10km</t>
  </si>
  <si>
    <r>
      <t xml:space="preserve">Baukostenzuschuss zum Netzanschluss </t>
    </r>
    <r>
      <rPr>
        <i/>
        <sz val="11"/>
        <color theme="1"/>
        <rFont val="Calibri"/>
        <family val="2"/>
        <scheme val="minor"/>
      </rPr>
      <t>ist</t>
    </r>
  </si>
  <si>
    <r>
      <rPr>
        <b/>
        <i/>
        <sz val="11"/>
        <color theme="1"/>
        <rFont val="Calibri"/>
        <family val="2"/>
        <scheme val="minor"/>
      </rPr>
      <t>Entfernung Umspannwerk (Netzanschlusspunkt)</t>
    </r>
    <r>
      <rPr>
        <i/>
        <sz val="11"/>
        <color theme="1"/>
        <rFont val="Calibri"/>
        <family val="2"/>
        <scheme val="minor"/>
      </rPr>
      <t xml:space="preserve"> ist </t>
    </r>
  </si>
  <si>
    <r>
      <rPr>
        <b/>
        <i/>
        <sz val="11"/>
        <color theme="1"/>
        <rFont val="Calibri"/>
        <family val="2"/>
        <scheme val="minor"/>
      </rPr>
      <t>Netzdienlichkeit</t>
    </r>
    <r>
      <rPr>
        <i/>
        <sz val="11"/>
        <color theme="1"/>
        <rFont val="Calibri"/>
        <family val="2"/>
        <scheme val="minor"/>
      </rPr>
      <t xml:space="preserve"> ist</t>
    </r>
  </si>
  <si>
    <r>
      <rPr>
        <b/>
        <i/>
        <sz val="11"/>
        <color theme="1"/>
        <rFont val="Calibri"/>
        <family val="2"/>
        <scheme val="minor"/>
      </rPr>
      <t>Planungs-/baurechtliche Voraussetzung</t>
    </r>
    <r>
      <rPr>
        <i/>
        <sz val="11"/>
        <color theme="1"/>
        <rFont val="Calibri"/>
        <family val="2"/>
        <scheme val="minor"/>
      </rPr>
      <t xml:space="preserve"> ist </t>
    </r>
  </si>
  <si>
    <r>
      <t xml:space="preserve">Anbindung für qualifizierte Mitarbeiter </t>
    </r>
    <r>
      <rPr>
        <i/>
        <sz val="11"/>
        <color theme="1"/>
        <rFont val="Calibri"/>
        <family val="2"/>
        <scheme val="minor"/>
      </rPr>
      <t>ist</t>
    </r>
  </si>
  <si>
    <r>
      <rPr>
        <b/>
        <i/>
        <sz val="11"/>
        <color theme="1"/>
        <rFont val="Calibri"/>
        <family val="2"/>
        <scheme val="minor"/>
      </rPr>
      <t>Enfernung zum nationalen Wasserstoffnetz</t>
    </r>
    <r>
      <rPr>
        <i/>
        <sz val="11"/>
        <color theme="1"/>
        <rFont val="Calibri"/>
        <family val="2"/>
        <scheme val="minor"/>
      </rPr>
      <t xml:space="preserve"> ist</t>
    </r>
  </si>
  <si>
    <r>
      <rPr>
        <b/>
        <i/>
        <sz val="11"/>
        <color theme="1"/>
        <rFont val="Calibri"/>
        <family val="2"/>
        <scheme val="minor"/>
      </rPr>
      <t>Abnehmermarkt</t>
    </r>
    <r>
      <rPr>
        <i/>
        <sz val="11"/>
        <color theme="1"/>
        <rFont val="Calibri"/>
        <family val="2"/>
        <scheme val="minor"/>
      </rPr>
      <t xml:space="preserve"> ist</t>
    </r>
  </si>
  <si>
    <r>
      <rPr>
        <b/>
        <i/>
        <sz val="11"/>
        <color theme="1"/>
        <rFont val="Calibri"/>
        <family val="2"/>
        <scheme val="minor"/>
      </rPr>
      <t>Abwärmenutzung</t>
    </r>
    <r>
      <rPr>
        <i/>
        <sz val="11"/>
        <color theme="1"/>
        <rFont val="Calibri"/>
        <family val="2"/>
        <scheme val="minor"/>
      </rPr>
      <t xml:space="preserve"> ist</t>
    </r>
  </si>
  <si>
    <t>Infrastrukturelle Anbindung (Verkehr + Markt)</t>
  </si>
  <si>
    <t xml:space="preserve">1/2 =Zeile wichtiger als Spalte
1=gleich wichtig
2=Spalte wichtiger als Zeile 
</t>
  </si>
  <si>
    <t xml:space="preserve">Übersetzung </t>
  </si>
  <si>
    <t>Kriterien</t>
  </si>
  <si>
    <t>Summe</t>
  </si>
  <si>
    <t>Gewichtung in %</t>
  </si>
  <si>
    <t>Baugrund</t>
  </si>
  <si>
    <t>Kooperationsmöglichkeiten im direktem Umfeld der Anlage (Industrie, Gewerbe, Landwirtschaft)</t>
  </si>
  <si>
    <t xml:space="preserve">Berufsausbildungeinrichtungen vor Ort </t>
  </si>
  <si>
    <t>Stabile Verbindung</t>
  </si>
  <si>
    <t>passende Förderrichtlinie /optionen vorhanden (Bundes-/Landesebene)</t>
  </si>
  <si>
    <t xml:space="preserve">Forschungseinrichtungen im Umfeld </t>
  </si>
  <si>
    <t xml:space="preserve">Weiterbildungsmöglichkeiten </t>
  </si>
  <si>
    <t xml:space="preserve">Unternehmen Vor- und Nachgelagerte Wertschöpfungskette </t>
  </si>
  <si>
    <t>Hohe Uploadraten möglich</t>
  </si>
  <si>
    <t>Förderprogramm in Aufstellung (Bundes-(landesebene)</t>
  </si>
  <si>
    <t>Kampfmittelfreiheit</t>
  </si>
  <si>
    <t xml:space="preserve">Hochschule - und Universitätseinrichtungen </t>
  </si>
  <si>
    <t xml:space="preserve">Fachkräfteinitiativen </t>
  </si>
  <si>
    <t>Politische Ausrichtung zum Thema H2-Erzeugung</t>
  </si>
  <si>
    <t xml:space="preserve">Welcome Center regional vor Ort </t>
  </si>
  <si>
    <t>Konkurrenzunternehmen selber Branche</t>
  </si>
  <si>
    <t>Ist laut §13k EnWGin der Region T5</t>
  </si>
  <si>
    <t>BKZ 20%</t>
  </si>
  <si>
    <t>Knicks und Gräben vorhanden, keine Wohnbebauung</t>
  </si>
  <si>
    <t>nicht  bekannt</t>
  </si>
  <si>
    <t>Eigentümer sind bekannt, Gesprächsbereitschaft der Eigentümer signalisiert</t>
  </si>
  <si>
    <t xml:space="preserve">Eigentümer bekannt, fortgeschrittene Gespräche geführt </t>
  </si>
  <si>
    <t>Regenrückhaltebecken:</t>
  </si>
  <si>
    <t>Klärwerk Heide 6km</t>
  </si>
  <si>
    <t>Grundwasserleiter:</t>
  </si>
  <si>
    <t>Flüsse:</t>
  </si>
  <si>
    <t>Nordseeküste 6 km</t>
  </si>
  <si>
    <t xml:space="preserve">Industrieabwasser: </t>
  </si>
  <si>
    <t>Eider 12km</t>
  </si>
  <si>
    <t xml:space="preserve">Künstl. Wasserstraßen: </t>
  </si>
  <si>
    <t xml:space="preserve">Klärwerke: </t>
  </si>
  <si>
    <t>Flussmündungen:</t>
  </si>
  <si>
    <t xml:space="preserve">Meere: </t>
  </si>
  <si>
    <t>Grundwasserleiter, Flüsse, Seen/ Stauseen/Speicherbecken, Regenrückhaltebecken, Industriewasserversorger</t>
  </si>
  <si>
    <t>Klärwerke, Meere</t>
  </si>
  <si>
    <t>Industrieabwasser, Flussmündungen,  künstliche Wasserstraßen</t>
  </si>
  <si>
    <t>große Gewässer, Küstengewässer:</t>
  </si>
  <si>
    <t>Industriewasserversorger:</t>
  </si>
  <si>
    <t>Kläranlage:</t>
  </si>
  <si>
    <t>k.A.</t>
  </si>
  <si>
    <t>Prozesswasser für andere Gewerbe und Industrie:</t>
  </si>
  <si>
    <t>Raffinerie Heide 6km</t>
  </si>
  <si>
    <t xml:space="preserve">Entfernung zum Wasserstoffkernnetz </t>
  </si>
  <si>
    <t>Grundwasser, Küstengewässer, Verbindungsflüsse /Fjorde im Umkreis von 10km</t>
  </si>
  <si>
    <t xml:space="preserve">Fläche für Trockenkühlung im Umkreis von 10km </t>
  </si>
  <si>
    <t>&gt;90% - &lt;100% der Größe</t>
  </si>
  <si>
    <t>Ebene Fläche ohne kartierte Knicks, Vorfluter und Baumbestände und einzelnen Bauwer-ken/Splittersiedlungen</t>
  </si>
  <si>
    <t>Redispatch Potenzial 2035 &gt; Anlagenleistung * 2000 h</t>
  </si>
  <si>
    <t>Stark strukturieret Fläche; 
schwer bestimmbare Flächentopografie</t>
  </si>
  <si>
    <t>keine bzw. mutmaßlich (zu) kleine Bezugsoption identifizierbar</t>
  </si>
  <si>
    <t>* Entfernung bezieht sich immer auf die Luftlinie</t>
  </si>
  <si>
    <t xml:space="preserve">Einleitungsoption(en) in einer Entfernung von 5 bis 10 km </t>
  </si>
  <si>
    <t xml:space="preserve">Einleitungsoption(en) in einer Entfernung von bis 5 km </t>
  </si>
  <si>
    <t xml:space="preserve">Einleitungsoption(en) in einer Entfernung von 10 bis 30 km </t>
  </si>
  <si>
    <t>keine regulatorisch-monetären Vorteile erkennbar</t>
  </si>
  <si>
    <t>keine raumplanerischen oder baurechtlichen Vorteile ermittelbar; 
fehlende F- und/oder B-Planung;
störende Nutzung ermittelt</t>
  </si>
  <si>
    <t>Fachkräfte zu MZ</t>
  </si>
  <si>
    <t>Fachkräfte zu OZ</t>
  </si>
  <si>
    <t>Fachkräfte zu ZU</t>
  </si>
  <si>
    <t>Heide, Itzehoe (und Brunsbüttel) in unter 30min</t>
  </si>
  <si>
    <t>Spezialisten zu OZ</t>
  </si>
  <si>
    <t>Spezialisten zu MZ</t>
  </si>
  <si>
    <t>Spezialisten zu ZU</t>
  </si>
  <si>
    <t>Hamburg, Kiel, Neumünster in über 60 min</t>
  </si>
  <si>
    <t xml:space="preserve">Heide, ITZ und Brunsbüttel in unter 60 min </t>
  </si>
  <si>
    <t xml:space="preserve">Entfernungen liegen jeweils über 30 min.
</t>
  </si>
  <si>
    <t>Entfernungen liegen jeweils über 60 min.</t>
  </si>
  <si>
    <t>Entfernung zum nationalen Wasserstoffkernnetz beträgt über 10km</t>
  </si>
  <si>
    <t xml:space="preserve">Entfernung zum nationalen Wasserstoffkernnetz 5 bis ca. 10km </t>
  </si>
  <si>
    <t>k. A.</t>
  </si>
  <si>
    <t xml:space="preserve">Im Umkreis von bis zu 5 km können über 50% der Abwärme genutzt werden </t>
  </si>
  <si>
    <t xml:space="preserve">Im Umkreis von bis zu 5 km können &gt;25 bis 50 % der Abwärme genutzt werden </t>
  </si>
  <si>
    <t>Im Umkreis von bis zu 5 km können zwischen 10 und 25% der Abwärme genutzt werden</t>
  </si>
  <si>
    <t>Im Umkreis von bis zu 5 km könnenweniger als 10 % der Abwärme genutzt werden</t>
  </si>
  <si>
    <t>Potenzielle Abnehmer erst in einem Umkreis von über 10km</t>
  </si>
  <si>
    <t>Keine Flächen oder wasserbasierte Kühloptionen im Umkreis von 10km vorhanden</t>
  </si>
  <si>
    <r>
      <t xml:space="preserve">Entfernung zum Oberzentrum (OZ) mit potenziellen </t>
    </r>
    <r>
      <rPr>
        <i/>
        <sz val="14"/>
        <rFont val="Calibri"/>
        <family val="2"/>
        <scheme val="minor"/>
      </rPr>
      <t>Fachkräften</t>
    </r>
    <r>
      <rPr>
        <sz val="14"/>
        <rFont val="Calibri"/>
        <family val="2"/>
        <scheme val="minor"/>
      </rPr>
      <t xml:space="preserve"> von 30 min. Fahrzeit </t>
    </r>
  </si>
  <si>
    <r>
      <t xml:space="preserve">Entfernung zum Oberzentrum mit potenziellen </t>
    </r>
    <r>
      <rPr>
        <i/>
        <sz val="14"/>
        <rFont val="Calibri"/>
        <family val="2"/>
        <scheme val="minor"/>
      </rPr>
      <t>Spezialisten</t>
    </r>
    <r>
      <rPr>
        <sz val="14"/>
        <rFont val="Calibri"/>
        <family val="2"/>
        <scheme val="minor"/>
      </rPr>
      <t xml:space="preserve"> von 60 min. Fahrzeit </t>
    </r>
  </si>
  <si>
    <r>
      <t xml:space="preserve">Entfernung zum Mittelzentrum (MZ) mit potenziellen </t>
    </r>
    <r>
      <rPr>
        <i/>
        <sz val="14"/>
        <rFont val="Calibri"/>
        <family val="2"/>
        <scheme val="minor"/>
      </rPr>
      <t>Fachkräften</t>
    </r>
    <r>
      <rPr>
        <sz val="14"/>
        <rFont val="Calibri"/>
        <family val="2"/>
        <scheme val="minor"/>
      </rPr>
      <t xml:space="preserve"> von 30 min. Fahrzeit </t>
    </r>
  </si>
  <si>
    <r>
      <t xml:space="preserve">Entfernung zum Mittelzentrum mit potenziellen </t>
    </r>
    <r>
      <rPr>
        <i/>
        <sz val="14"/>
        <rFont val="Calibri"/>
        <family val="2"/>
        <scheme val="minor"/>
      </rPr>
      <t>Spezialisten</t>
    </r>
    <r>
      <rPr>
        <sz val="14"/>
        <rFont val="Calibri"/>
        <family val="2"/>
        <scheme val="minor"/>
      </rPr>
      <t xml:space="preserve"> von 60 min. Fahrzeit </t>
    </r>
  </si>
  <si>
    <r>
      <t xml:space="preserve">Entfernung von Unterzentrum mit potenziellen </t>
    </r>
    <r>
      <rPr>
        <i/>
        <sz val="14"/>
        <rFont val="Calibri"/>
        <family val="2"/>
        <scheme val="minor"/>
      </rPr>
      <t>Spezialisten</t>
    </r>
    <r>
      <rPr>
        <sz val="14"/>
        <rFont val="Calibri"/>
        <family val="2"/>
        <scheme val="minor"/>
      </rPr>
      <t xml:space="preserve"> von 60 min. Fahrzeit </t>
    </r>
  </si>
  <si>
    <t xml:space="preserve">- GI im B Plan nach §9BauNVO ausgewiesen (oder)
 - Konversionsflächen / Umnutzungspotenziale ehemaliger GE/GI Flächen 
 - Sondernutzung nach §11 BauNVO </t>
  </si>
  <si>
    <t>Region mit hoher EE-Erzeugung und geringem Strombedarf, aber keine §13k EnWG Region in-nerhalb einer Gebotszone</t>
  </si>
  <si>
    <t xml:space="preserve">Entfernung zum nächsten Netzknotenpunkt (380kV) bis 1 km </t>
  </si>
  <si>
    <t xml:space="preserve">Ebene Fläche ohne Vorfluter aber mit Wallhecken/Feldgehölz, Wohnbebauung nicht vorhanden  </t>
  </si>
  <si>
    <t>Ebene Flächen mit geringem Anteil organischer Materialien, keine besonderen Bauwerke</t>
  </si>
  <si>
    <t>Zugriffsrecht gesichert (eigenes Eigentum, LOI, Vorvertrag, KV) / Flächen stehen über einen Flächenfonds oder Makler zum Verkauf)</t>
  </si>
  <si>
    <t>Eigentümer/ Zugriffsrechte nicht bekannt</t>
  </si>
  <si>
    <t>z.B. Grundbuchanfrage;
Liegenschaftskataster</t>
  </si>
  <si>
    <t xml:space="preserve">z.B. 
https://www.netztransparenz.de/de-de/Systemdienstleistungen/Betriebsfuehrung/Nutzen-statt-Abregeln/Entlastungsregionen;
https://www.h2-powerd.de/;
www.regionalstatistik.de
</t>
  </si>
  <si>
    <t>z.B. 
digitale Karten (z.B. Goole Maps);
Netzentwicklungspläne</t>
  </si>
  <si>
    <t>z.B. 
https://www.netztransparenz.de/de-de/%C3%9Cber-uns/Baukostenzuschuss</t>
  </si>
  <si>
    <t xml:space="preserve">z.B. 
digitale Karte (z.B. Google Maps); 
https://danord.gdi-sh.de/ </t>
  </si>
  <si>
    <t>z.B. 
digitale Karte (z.B. Google Maps)</t>
  </si>
  <si>
    <t xml:space="preserve">z.B. 
für Schleswig-Holstein:
https://danord.gdi-sh.de/ </t>
  </si>
  <si>
    <t>z.B.
Bebauungspläne;
Flächenutzungspläne</t>
  </si>
  <si>
    <t xml:space="preserve">z.B.
digitale Karten (Google Maps);
Regional¬-, Landesentwicklungs- bzw. Raumordnungspläne
interaktive Karte für Raumordnungspläne der Bundesländer </t>
  </si>
  <si>
    <t>z.B.
digitale Karten (Google Maps);
https://www.bundesnetzagentur.de/DE/Fachthemen/ElektrizitaetundGas/Wasserstoff/Kernnetz/start.html</t>
  </si>
  <si>
    <t>z.B. 
Digitale Karten (z.B: Google Maps)
Bauleitpläne, Flächennutzungspläne</t>
  </si>
  <si>
    <t>z.B.
Digitale Karten (z.B: Google Maps);
für SHWärmebedarfskarte des DigitaleAtlasNord https://danord.gdi-sh.de/ 
für Mecklenburg-Vorpommern https://energieatlas-mv.de/</t>
  </si>
  <si>
    <t>z.B.
Digitale Karten (z.B: Google Maps);</t>
  </si>
  <si>
    <t>Wasserent-sorgungsstelle</t>
  </si>
  <si>
    <t xml:space="preserve">
Wasserent-nahmestelle
</t>
  </si>
  <si>
    <t>Wasser-bezugsoptionen</t>
  </si>
  <si>
    <t xml:space="preserve">Baukosten-zuschuss zum Netzanschluss </t>
  </si>
  <si>
    <t>Entfernung Umspannwerk (Netzanschluss-punkt)</t>
  </si>
  <si>
    <t>Baurechtliche / Regulatorische Rahmen-bedingungen</t>
  </si>
  <si>
    <t>Punkte
(0-3)</t>
  </si>
  <si>
    <t>Gewich-tung</t>
  </si>
  <si>
    <t>Ausprägungen</t>
  </si>
  <si>
    <t>(Mehr) Sonstige Abnahmeoption(en)</t>
  </si>
  <si>
    <t>Eine sonstige Abnahmeoption (nicht das Kernnetz) im Umkreis von 10km</t>
  </si>
  <si>
    <t>Standort: [NAME] mit [LEISTUNG ]MW</t>
  </si>
  <si>
    <t>Meldorfer Speicherbecken 8 km</t>
  </si>
  <si>
    <t>beste Optionen 8km Entfernung</t>
  </si>
  <si>
    <t>Klärwerk Heide 5km</t>
  </si>
  <si>
    <t>Raffiinerie 3km</t>
  </si>
  <si>
    <t>Notizen (Tipp:
hervorheben der besten Option);</t>
  </si>
  <si>
    <t>n.b.</t>
  </si>
  <si>
    <t>Bedarf für 2 GW wird von der Fläche übererfüllt</t>
  </si>
  <si>
    <t>Entfernung zum geplanten Multi-Terminal Hub am UW Heide West 1 km</t>
  </si>
  <si>
    <t>kein Baurecht. Kein F- oder B Plan vorhanden</t>
  </si>
  <si>
    <t>Laut Maßnahmenliste Neubau KLN028-01; Verlauf nicht genau definierbar, nur abschätzbar; Annahme gleicher Leitungsverlauf wie alte 
Leitung: unter1 km</t>
  </si>
  <si>
    <t>neue Leitung, wie alte Leitung, dann nahe der Raffinerie Heide: unter 10km</t>
  </si>
  <si>
    <t>bei 2GW (4000VbH, 30% Abwärme): 2400GWh Abwärme
Umliegende Gemeinden im 5km Radius zu klein, schätzungsweise  Abwärmeabnahme ca 10-15%</t>
  </si>
  <si>
    <t>Flusswasser</t>
  </si>
  <si>
    <t>Grundwasser, Küstengewässer, Verbindungsflüsse /Fjorde</t>
  </si>
  <si>
    <t>Fläche für Trockenkühlung</t>
  </si>
  <si>
    <t>Nordsee/Küstengewässer 8km</t>
  </si>
  <si>
    <t>Fläche für Kühlsystem 1km</t>
  </si>
  <si>
    <t xml:space="preserve">Fluss: Eider ca 15km ,
 Elbe ca 30km </t>
  </si>
  <si>
    <r>
      <t>See/Stausee/Speichersee:</t>
    </r>
    <r>
      <rPr>
        <b/>
        <sz val="11"/>
        <color theme="2" tint="-0.499984740745262"/>
        <rFont val="Calibri"/>
        <family val="2"/>
        <scheme val="minor"/>
      </rPr>
      <t xml:space="preserve"> </t>
    </r>
  </si>
  <si>
    <r>
      <rPr>
        <b/>
        <sz val="11"/>
        <color theme="2" tint="-0.499984740745262"/>
        <rFont val="Calibri"/>
        <family val="2"/>
        <scheme val="minor"/>
      </rPr>
      <t>Nordsee 6km</t>
    </r>
    <r>
      <rPr>
        <sz val="11"/>
        <color theme="2" tint="-0.499984740745262"/>
        <rFont val="Calibri"/>
        <family val="2"/>
        <scheme val="minor"/>
      </rPr>
      <t xml:space="preserve">
Eider 12km
Elbe 31km</t>
    </r>
  </si>
  <si>
    <t>Standort: [NAME] mit [LEISTUNG] MW</t>
  </si>
  <si>
    <r>
      <t xml:space="preserve">Informationsquelle 
</t>
    </r>
    <r>
      <rPr>
        <b/>
        <sz val="14"/>
        <rFont val="Calibri"/>
        <family val="2"/>
        <scheme val="minor"/>
      </rPr>
      <t>(nicht abschließend)</t>
    </r>
  </si>
  <si>
    <r>
      <t>See/Stausee/Speichersee:</t>
    </r>
    <r>
      <rPr>
        <b/>
        <sz val="11"/>
        <rFont val="Calibri"/>
        <family val="2"/>
        <scheme val="minor"/>
      </rPr>
      <t xml:space="preserve"> </t>
    </r>
  </si>
  <si>
    <t>Qualität</t>
  </si>
  <si>
    <t>Gewichtung/
Qualität</t>
  </si>
  <si>
    <t>z.B. 
Auszüge aus ALKIS und kommunalen oder landesweiten Fachkarten;
digitale Karten (z.B. Google Maps)</t>
  </si>
  <si>
    <t>0 = keine Punktvergabe, wenn 3-1 nicht zutreffen (nicht abschließend)</t>
  </si>
  <si>
    <t>Historisch gewachsene Strukturen von Arbeitsplätzen mit ähnlichen Anforderungen</t>
  </si>
  <si>
    <t xml:space="preserve">Bürgerinitiativen und Interessenvertreter </t>
  </si>
  <si>
    <t>Öffentliche Stellungnahmen</t>
  </si>
  <si>
    <t>Regionale Projekterfahrung</t>
  </si>
  <si>
    <t>Stromgebotszonen 
(potenzielle zukünftige Entwicklung)</t>
  </si>
  <si>
    <t>Bodenbeschaffenheit</t>
  </si>
  <si>
    <t>Bodenkontamination / Altlasten</t>
  </si>
  <si>
    <t>BONUS-KRITERIEN</t>
  </si>
  <si>
    <t>BEWERTUNGSKRITERIEN</t>
  </si>
  <si>
    <t xml:space="preserve"> → Quelle: Standortkompass für großskalige Elektrolysenanlagen, Entwicklungsagentgur Region Heide 12/2025</t>
  </si>
  <si>
    <t xml:space="preserve">     Kapitel: 3.3 Bonus-Kriterien</t>
  </si>
  <si>
    <t xml:space="preserve">     Kapitel: 3.2 Bewertungskriterien</t>
  </si>
  <si>
    <t>a)</t>
  </si>
  <si>
    <t>b)</t>
  </si>
  <si>
    <t>c)</t>
  </si>
  <si>
    <t>Bonuskriterien</t>
  </si>
  <si>
    <t>Bewertung</t>
  </si>
  <si>
    <t>d)</t>
  </si>
  <si>
    <t>e)</t>
  </si>
  <si>
    <t>f)</t>
  </si>
  <si>
    <t>g)</t>
  </si>
  <si>
    <t>h)</t>
  </si>
  <si>
    <t>i)</t>
  </si>
  <si>
    <t>j)</t>
  </si>
  <si>
    <t>k)</t>
  </si>
  <si>
    <t>l)</t>
  </si>
  <si>
    <t>m)</t>
  </si>
  <si>
    <t>n)</t>
  </si>
  <si>
    <t>o)</t>
  </si>
  <si>
    <t>p)</t>
  </si>
  <si>
    <t>v)</t>
  </si>
  <si>
    <t>q)</t>
  </si>
  <si>
    <t>r)</t>
  </si>
  <si>
    <t>s)</t>
  </si>
  <si>
    <t>u)</t>
  </si>
  <si>
    <t>w)</t>
  </si>
  <si>
    <t>x)</t>
  </si>
  <si>
    <t>y)</t>
  </si>
  <si>
    <t>3.3.6 Fördermöglichkeiten</t>
  </si>
  <si>
    <t>3.3.1 Technologieumfeld</t>
  </si>
  <si>
    <t>3.3.2 Fachkräfte</t>
  </si>
  <si>
    <t>3.3.3 Internet</t>
  </si>
  <si>
    <t>3.3.4 Akzeptanz</t>
  </si>
  <si>
    <t>3.3.5 Netzbedingungen</t>
  </si>
  <si>
    <t>Forschungseinrichtungen sind
vorhanden (1) / nicht vorhanden (0)</t>
  </si>
  <si>
    <t>Berufsausbildungseinrichtungen sind 
vorhanden (1) / nicht vorhanden (0)</t>
  </si>
  <si>
    <t>Weiterbildungsmöglichkeiten sind 
vorhanden (1) / nicht vorhanden (0)</t>
  </si>
  <si>
    <t>Hochschul-/Universitätseinrichtungen sind 
vorhanden (1) / nicht vorhanden (0)</t>
  </si>
  <si>
    <t>Ähnliche Gewerbebetriebe sind 
vorhanden (1) / nicht vorhanden (0)</t>
  </si>
  <si>
    <t>Fachkräfteinitiativen sind 
vorhanden bzw. geplant (1) /nicht vorhanden (0)</t>
  </si>
  <si>
    <t>Welcome Center sind 
vorhanden bzw. geplant (1) / nicht vorhanden (0)</t>
  </si>
  <si>
    <t>Konkurrenzunternehmen sind
vorhanden (1) / nicht vorhanden (0)</t>
  </si>
  <si>
    <t>Stabile Internetverbindung sind
vorhanden (1) / nicht vorhanden (0)</t>
  </si>
  <si>
    <t>Eine hohe Upload-Rate sind
vorhanden (1) /nicht vorhanden (0)</t>
  </si>
  <si>
    <t>Alternative Verbindungsmöglichkeiten sind
vorhanden (1) / nicht vorhanden (0)</t>
  </si>
  <si>
    <t>Ausreichende Anschlusskapazitäten sind
vorhanden (1) / nicht vorhanden (0)</t>
  </si>
  <si>
    <t>Reduzierte SIPs möglich bzw. sind 
vorhanden (1) / keine Reduzierung der SIPs möglich bzw. nicht vorhanden (0)</t>
  </si>
  <si>
    <t>Fördermöglichkeiten sind 
vorhanden (1) / nicht vorhanden (0)</t>
  </si>
  <si>
    <t>Stromgebotszone mit Kostenvorteilen sind 
vorhanden (1) / nicht vorhanden (0)</t>
  </si>
  <si>
    <t>Förderprogramme in Aufstellung sind 
vorhanden (1) / nicht vorhanden (0)</t>
  </si>
  <si>
    <t>Tragfähige Böden sind
vorhanden (1) / weniger tragfähige bzw. bindige Böden vorhanden (0)</t>
  </si>
  <si>
    <t>Kampfmittelfreiheit ist 
vorhanden (1) / nicht vorhanden (0)</t>
  </si>
  <si>
    <t>Kabelgebundene Verbindung /Richtfunkverbindung/Internet über Satelliten</t>
  </si>
  <si>
    <t>Standort</t>
  </si>
  <si>
    <t>[NAME]</t>
  </si>
  <si>
    <t>Standorte</t>
  </si>
  <si>
    <r>
      <rPr>
        <sz val="10"/>
        <color theme="1"/>
        <rFont val="Times New Roman"/>
        <family val="1"/>
      </rPr>
      <t xml:space="preserve"> </t>
    </r>
    <r>
      <rPr>
        <sz val="10"/>
        <color theme="1"/>
        <rFont val="Calibri"/>
        <family val="2"/>
        <scheme val="minor"/>
      </rPr>
      <t>Kooperationsmöglichkeiten sind 
vorhanden (1) / nicht vorhanden (0)</t>
    </r>
  </si>
  <si>
    <t>Unternehmen der vor- und nachgelagerten Wertschöpfungsketten sind
vorhanden (1) / nicht vorhanden (0)</t>
  </si>
  <si>
    <t>Gemeinde X</t>
  </si>
  <si>
    <t>PRO-Bürgerinitiativen oder Interessenvertretungen sind
vorhanden (1) / keine oder CONTRA-Bürgerinitiativen oder Interessenvertretungen sind vorhanden (0)</t>
  </si>
  <si>
    <t>Positive öffentliche Stellungnahmen sind 
vorhanden (1) / keine oder negative bzw. Kritische öffentliche Stellungnahmen sind vorhanden (0)</t>
  </si>
  <si>
    <t>Positive regionale Projekterfahrungen sind 
vorhanden (1) / keine oder negative regionale Projekterfahrungen sind vorhanden (0)</t>
  </si>
  <si>
    <t>Aktive politische Unterstützungen sind
 vorhanden (1) / keine oder ablehnende politische Unterstützungen sind vorhanden (0)</t>
  </si>
  <si>
    <t>Vermeidung von SIP´s</t>
  </si>
  <si>
    <t>Netzknotenpunkte und Anschlussoptionen im Umspannwerk</t>
  </si>
  <si>
    <t>Bodenkontamination bzw. Altlastenfreiheit ist
nicht vorhanden (1) / vorhanden (0)</t>
  </si>
  <si>
    <t>← Beispiel</t>
  </si>
  <si>
    <r>
      <rPr>
        <b/>
        <i/>
        <sz val="18"/>
        <color rgb="FFFF0000"/>
        <rFont val="Calibri"/>
        <family val="2"/>
        <scheme val="minor"/>
      </rPr>
      <t>BEISPIEL</t>
    </r>
    <r>
      <rPr>
        <b/>
        <sz val="18"/>
        <color theme="2" tint="-0.499984740745262"/>
        <rFont val="Calibri"/>
        <family val="2"/>
        <scheme val="minor"/>
      </rPr>
      <t xml:space="preserve"> Standort: [Gemeinde X] mit [2000]MW</t>
    </r>
  </si>
  <si>
    <t>Ergebnis (max. 25P)</t>
  </si>
  <si>
    <t>Baurechtl./ Regulator. Rahmenbedingungen</t>
  </si>
  <si>
    <t xml:space="preserve"> - Militärische Konversionsflächen
- Wasserstoff-Vorhaben im Rahmen der Regionalplanung auf dem Gebiet geplant 
 - Vorhaben auf der Fläche entspricht dem Landesentwicklungsplan 
- Flächen im unmittelbaren Industrieumfeld oder anliegend an Sondernutzungsgebieten „Hafen“</t>
  </si>
  <si>
    <t>Standort-
Qualität</t>
  </si>
  <si>
    <t>↑</t>
  </si>
  <si>
    <t>Beispiel→</t>
  </si>
  <si>
    <r>
      <t xml:space="preserve">Die Zugriffsmöglichkeiten auf den potenziellen Standort werden durch die Eigentümerschaft bedingt und beeinflusst insofern auch die Dauer der Flächenentwicklung.
</t>
    </r>
    <r>
      <rPr>
        <b/>
        <sz val="12"/>
        <color theme="0" tint="-0.499984740745262"/>
        <rFont val="Calibri"/>
        <family val="2"/>
        <scheme val="minor"/>
      </rPr>
      <t>Bewertet werden verschiedene, bereits vorhandene Eigentümerstrukturen und Zugriffsmöglichkeiten, die eine Flächennutzung erwartbar machen.</t>
    </r>
  </si>
  <si>
    <r>
      <t xml:space="preserve">Die Geländestrukturen der Erdoberfläche bestimmt den Aufwand für einen Anlagenaufbau.
</t>
    </r>
    <r>
      <rPr>
        <b/>
        <sz val="12"/>
        <color theme="0" tint="-0.499984740745262"/>
        <rFont val="Calibri"/>
        <family val="2"/>
        <scheme val="minor"/>
      </rPr>
      <t>Bewertet werden die Oberflächenbeschaffenheit und Störungen durch potenzielle Hindernisse (Gräben / Knicks/Bebauung).</t>
    </r>
  </si>
  <si>
    <r>
      <t xml:space="preserve">Die zuverlässige und ausreichende Versorgung mit Prozess- und Kühlwasser kann aus verschiedenen Bezugsquellen erfolgen. 
</t>
    </r>
    <r>
      <rPr>
        <b/>
        <sz val="12"/>
        <color theme="0" tint="-0.499984740745262"/>
        <rFont val="Calibri"/>
        <family val="2"/>
        <scheme val="minor"/>
      </rPr>
      <t>Bewertet wird das Vorkommen potenzieller Quellen im Umfeld (</t>
    </r>
    <r>
      <rPr>
        <b/>
        <u/>
        <sz val="12"/>
        <color theme="0" tint="-0.499984740745262"/>
        <rFont val="Calibri"/>
        <family val="2"/>
        <scheme val="minor"/>
      </rPr>
      <t>ca. 10km</t>
    </r>
    <r>
      <rPr>
        <b/>
        <sz val="12"/>
        <color theme="0" tint="-0.499984740745262"/>
        <rFont val="Calibri"/>
        <family val="2"/>
        <scheme val="minor"/>
      </rPr>
      <t>) der Anlage (z.B. Grundwasserleiter, Flüsse, Klärwerke, Industrien, Meerwasser, Speicher-/Seen).</t>
    </r>
  </si>
  <si>
    <r>
      <t xml:space="preserve">Die Entsorgung des Abwassers aus der Wasseraufbereitung ist aus wirtschaftlichen und betriebstechnischen Aspekten im Umfeld der Elektrolyseanlage anzuvisieren. Sie kann bspw. über folgende Wege eruiert werden (nicht abschließend):
- Kläranlage
- Industriewasserversorger
- (große) Gewässer, Küstengewässer
- Zero Liquid Charge-Prozess (Flächenbedarf)
- in Prozessen andere Gewerbe und Industriebetriebe 
</t>
    </r>
    <r>
      <rPr>
        <b/>
        <sz val="12"/>
        <color theme="0" tint="-0.499984740745262"/>
        <rFont val="Calibri"/>
        <family val="2"/>
        <scheme val="minor"/>
      </rPr>
      <t>Bewertet wird die Entfernung* zwischen den o. g. Optionen und dem potenziellen Standort. Bei mehreren Optionen, kann die nächst gelegene Option für die Bewertung präferiert werden. Die Bevorzugung einer entfernteren Option ist möglich (ZE-Grad 1).</t>
    </r>
  </si>
  <si>
    <r>
      <t xml:space="preserve">Eine Anlage dieser Größenordnung wird über Schaltfelder der Umspannwerke (UW) an das Stromnetz angeschlossen- über die Verteilnetzeben (110kV) oder Übertragungsnetzebene (380kV).
</t>
    </r>
    <r>
      <rPr>
        <b/>
        <sz val="12"/>
        <color theme="0" tint="-0.499984740745262"/>
        <rFont val="Calibri"/>
        <family val="2"/>
        <scheme val="minor"/>
      </rPr>
      <t>Bewertet wird die Entfernung* des Standortes zum nächsten Netzanschlusspunkt bzw. UW.</t>
    </r>
  </si>
  <si>
    <r>
      <t xml:space="preserve">Es ist volkswirtschaftlich sinnvoll, Anlagen in Regionen zu planen, in denen diese auch eine netzdienliche Wirkung erzielen. Zudem ist  die Erschließung weiterer Geschäftsmodelle bzw. zusätzlicher Einkünfte möglich.
</t>
    </r>
    <r>
      <rPr>
        <b/>
        <sz val="12"/>
        <color theme="0" tint="-0.499984740745262"/>
        <rFont val="Calibri"/>
        <family val="2"/>
        <scheme val="minor"/>
      </rPr>
      <t>Bewertet werden Umfeldfaktoren, die eine Netzdienlichkeit implizieren (z.B. §13k EnWG, Redispatch Potential oder EE-Strom Verfügbarkeit )</t>
    </r>
    <r>
      <rPr>
        <sz val="12"/>
        <color theme="0" tint="-0.499984740745262"/>
        <rFont val="Calibri"/>
        <family val="2"/>
        <scheme val="minor"/>
      </rPr>
      <t>.</t>
    </r>
  </si>
  <si>
    <r>
      <rPr>
        <sz val="12"/>
        <color theme="0" tint="-0.499984740745262"/>
        <rFont val="Calibri"/>
        <family val="2"/>
        <scheme val="minor"/>
      </rPr>
      <t xml:space="preserve">Für die Realisierung einer Anlage sind  raumplanerische und baurechtliche Voraussetzungen zu prüfen und zu erreichen. </t>
    </r>
    <r>
      <rPr>
        <b/>
        <sz val="12"/>
        <color theme="0" tint="-0.499984740745262"/>
        <rFont val="Calibri"/>
        <family val="2"/>
        <scheme val="minor"/>
      </rPr>
      <t xml:space="preserve">
Bewertet werden bereits umgesetzte bzw. in Umsetzung befindliche, raumplanerischen Instrumente, die positiv auf eine entsprechende Nutzungen am potenziellen Standort wirken.</t>
    </r>
  </si>
  <si>
    <r>
      <t>Für den Betrieb einer Anlage bedarf es  qualifizierter Mitarbeiter  verschiedener Fachrichtungen: u.a. für die Anagenführung, Elektrotechnik (=</t>
    </r>
    <r>
      <rPr>
        <i/>
        <sz val="12"/>
        <color theme="0" tint="-0.499984740745262"/>
        <rFont val="Calibri"/>
        <family val="2"/>
        <scheme val="minor"/>
      </rPr>
      <t>Fachkräfte</t>
    </r>
    <r>
      <rPr>
        <sz val="12"/>
        <color theme="0" tint="-0.499984740745262"/>
        <rFont val="Calibri"/>
        <family val="2"/>
        <scheme val="minor"/>
      </rPr>
      <t>), IT-Arbeiten, Ingenieursaufgabe (=</t>
    </r>
    <r>
      <rPr>
        <i/>
        <sz val="12"/>
        <color theme="0" tint="-0.499984740745262"/>
        <rFont val="Calibri"/>
        <family val="2"/>
        <scheme val="minor"/>
      </rPr>
      <t>Spezialisten</t>
    </r>
    <r>
      <rPr>
        <sz val="12"/>
        <color theme="0" tint="-0.499984740745262"/>
        <rFont val="Calibri"/>
        <family val="2"/>
        <scheme val="minor"/>
      </rPr>
      <t xml:space="preserve">) . 
</t>
    </r>
    <r>
      <rPr>
        <b/>
        <sz val="12"/>
        <color theme="0" tint="-0.499984740745262"/>
        <rFont val="Calibri"/>
        <family val="2"/>
        <scheme val="minor"/>
      </rPr>
      <t>Bewertet wird eine zeitbezogene Entfernung (Basisszenario)  zwischen Anlagenstandort und den nächst gelegenen zentralen Orten - differenziert nach Fachkräften und Spezialisten. Dabei wird als Basisszenario die Fahrzeit vom nächstgelegenen zentralen Ort zum untersuchten Anlagenstandort angesetzt, die mit einem PKW unabhängig von Hauptverkehrszeiten zurückgelegt werden.</t>
    </r>
  </si>
  <si>
    <r>
      <t xml:space="preserve">Die Nähe zum nationalen Wasserstoffkernnetz kann im Zuge des H2-Markthochlaus eine bedeutende Abnahmeoption darstellen.
</t>
    </r>
    <r>
      <rPr>
        <b/>
        <sz val="12"/>
        <color theme="0" tint="-0.499984740745262"/>
        <rFont val="Calibri"/>
        <family val="2"/>
        <scheme val="minor"/>
      </rPr>
      <t>Bewertet wird die Entfernung* zum nationalen Wasserstoffnetz.</t>
    </r>
  </si>
  <si>
    <r>
      <t xml:space="preserve">Eine gesicherte Abnahme des  Wassersstoffs ist eine wichtige Voraussetzung für das Geschäftsmodell. 
</t>
    </r>
    <r>
      <rPr>
        <b/>
        <sz val="12"/>
        <color theme="0" tint="-0.499984740745262"/>
        <rFont val="Calibri"/>
        <family val="2"/>
        <scheme val="minor"/>
      </rPr>
      <t xml:space="preserve">Bewertet werden die Optionen bzw. Anzahl möglicher Abnehmer in einer Entfernungen* von bis zu </t>
    </r>
    <r>
      <rPr>
        <b/>
        <u/>
        <sz val="12"/>
        <color theme="0" tint="-0.499984740745262"/>
        <rFont val="Calibri"/>
        <family val="2"/>
        <scheme val="minor"/>
      </rPr>
      <t>10km</t>
    </r>
    <r>
      <rPr>
        <b/>
        <sz val="12"/>
        <color theme="0" tint="-0.499984740745262"/>
        <rFont val="Calibri"/>
        <family val="2"/>
        <scheme val="minor"/>
      </rPr>
      <t xml:space="preserve"> zum potenziellen Standort.</t>
    </r>
  </si>
  <si>
    <r>
      <t xml:space="preserve">Für prozessbedingte Abwärme sind Unternehmen verpflichtet Lösungen zu finde - Abwärme vermeiden, reduzieren oder wiederwenden (vgl. §16EnEfG). 
</t>
    </r>
    <r>
      <rPr>
        <b/>
        <sz val="12"/>
        <color theme="0" tint="-0.499984740745262"/>
        <rFont val="Calibri"/>
        <family val="2"/>
        <scheme val="minor"/>
      </rPr>
      <t>Bewertet wird die ungefähre, prozentuale Menge an Abwärme, die von Ortschaften, Gewerbe und Industrie in einer Entfernung* von bis zu</t>
    </r>
    <r>
      <rPr>
        <b/>
        <u/>
        <sz val="12"/>
        <color theme="0" tint="-0.499984740745262"/>
        <rFont val="Calibri"/>
        <family val="2"/>
        <scheme val="minor"/>
      </rPr>
      <t xml:space="preserve"> ca. 5 km</t>
    </r>
    <r>
      <rPr>
        <b/>
        <sz val="12"/>
        <color theme="0" tint="-0.499984740745262"/>
        <rFont val="Calibri"/>
        <family val="2"/>
        <scheme val="minor"/>
      </rPr>
      <t xml:space="preserve"> abgenommen werden kann. 
Überschlägig kann von einer Abwärmeleistung von 30% der Elektrolyseleistung bspw. 4000 Vollbenutzungs-stunden (anpassbar) ausgegangen werden.</t>
    </r>
  </si>
  <si>
    <r>
      <t xml:space="preserve">Es muss sichergestellt sein, dass die beim Prozess entstehende Abwärme sicher abgeführt und damit ein reibungsloser Prozessablauf gewährleistet wird.
</t>
    </r>
    <r>
      <rPr>
        <b/>
        <sz val="12"/>
        <color theme="0" tint="-0.499984740745262"/>
        <rFont val="Calibri"/>
        <family val="2"/>
        <scheme val="minor"/>
      </rPr>
      <t xml:space="preserve">Bewertet werden die Verfügbarkeit von Entnahmemöglichkeiten der verschiedenen Kühlmedien in einer Entfernung* von ca. </t>
    </r>
    <r>
      <rPr>
        <b/>
        <u/>
        <sz val="12"/>
        <color theme="0" tint="-0.499984740745262"/>
        <rFont val="Calibri"/>
        <family val="2"/>
        <scheme val="minor"/>
      </rPr>
      <t>10km</t>
    </r>
    <r>
      <rPr>
        <b/>
        <sz val="12"/>
        <color theme="0" tint="-0.499984740745262"/>
        <rFont val="Calibri"/>
        <family val="2"/>
        <scheme val="minor"/>
      </rPr>
      <t xml:space="preserve"> um den potenziellen Standort.</t>
    </r>
  </si>
  <si>
    <r>
      <t>Für die Wirtschaftlucgkeit und Umsetzbarkeit ist die Entfernung zur Wasserquelle abzuschätzen.</t>
    </r>
    <r>
      <rPr>
        <b/>
        <sz val="12"/>
        <color theme="0" tint="-0.499984740745262"/>
        <rFont val="Calibri"/>
        <family val="2"/>
        <scheme val="minor"/>
      </rPr>
      <t xml:space="preserve">
Bewertet wird die Entfernung* zwischen dem untersuchten Standort (ausgehend vom Rand) und der geeignetsten  Wasserbezugsoption (s.o.) für den dauerhaften Betrieb der Elektrolyseanlage.</t>
    </r>
  </si>
  <si>
    <r>
      <t xml:space="preserve">Der Baukostenzuschuss (BKZ) als einmalige Zahlung für den Ausbau des allgemeinen Netzes  wird vom Netzbetreiber eingefordert. Ein Positionspapier der Bundesnetzagentur zeigt eine differenzierte  Reduzierung des BKZ je nach Region (Stand 12/24).
</t>
    </r>
    <r>
      <rPr>
        <b/>
        <sz val="12"/>
        <color theme="0" tint="-0.499984740745262"/>
        <rFont val="Calibri"/>
        <family val="2"/>
        <scheme val="minor"/>
      </rPr>
      <t>Bewertet wird der voraussichtliche BKZ, entsprechend des Regionalisierungsfaktors des nächstgelegenen Netzknotenpunktes.</t>
    </r>
  </si>
  <si>
    <t>[Name+km]</t>
  </si>
  <si>
    <t>[Ort+min]</t>
  </si>
  <si>
    <t>[Abnehmer+km]</t>
  </si>
  <si>
    <t>[Ort+km]</t>
  </si>
  <si>
    <t>[UW+km]</t>
  </si>
  <si>
    <t>[Option+km]</t>
  </si>
  <si>
    <t>[Bedarf+Potenzial]</t>
  </si>
  <si>
    <t>[Potenzial zu Bedarf]</t>
  </si>
  <si>
    <r>
      <t xml:space="preserve">Das betrachtete Areal erfüllt den Bedarf an aus-reichend Platz für die geplante Anlagendimen-sionierung (100%). Idealerweise bietet die Fläche durch mehr Platz genug Raum für Erweiterungen.
</t>
    </r>
    <r>
      <rPr>
        <b/>
        <sz val="12"/>
        <color theme="0" tint="-0.499984740745262"/>
        <rFont val="Calibri"/>
        <family val="2"/>
        <scheme val="minor"/>
      </rPr>
      <t>Bewertet wird die theoretisch,  konsolidiert zur Verfügung stehende Flächengröße (überschlägig).</t>
    </r>
  </si>
  <si>
    <t>Fläche:</t>
  </si>
  <si>
    <t>Kartenansicht:</t>
  </si>
  <si>
    <t>z.B. Link von Google-Maps</t>
  </si>
  <si>
    <t>[Gemeinde]</t>
  </si>
  <si>
    <t>BEISPIEL</t>
  </si>
  <si>
    <t>Flächenermittlung per GIS:</t>
  </si>
  <si>
    <t>Flächenzuschnitt (exemplarisch)</t>
  </si>
  <si>
    <r>
      <t xml:space="preserve">Entfernung von Unterzentrum (UZ) mit potenziellen </t>
    </r>
    <r>
      <rPr>
        <i/>
        <sz val="14"/>
        <rFont val="Calibri"/>
        <family val="2"/>
        <scheme val="minor"/>
      </rPr>
      <t>Fachkräften</t>
    </r>
    <r>
      <rPr>
        <sz val="14"/>
        <rFont val="Calibri"/>
        <family val="2"/>
        <scheme val="minor"/>
      </rPr>
      <t xml:space="preserve"> von 30 min. Fahrzeit </t>
    </r>
  </si>
  <si>
    <r>
      <t xml:space="preserve">Ausfüllen </t>
    </r>
    <r>
      <rPr>
        <b/>
        <sz val="16"/>
        <color rgb="FFFF0000"/>
        <rFont val="Calibri"/>
        <family val="2"/>
      </rPr>
      <t>←</t>
    </r>
  </si>
  <si>
    <t xml:space="preserve">                                          ↑  Informationsquelle</t>
  </si>
  <si>
    <t>↑ Ergebnis in Spalte I Blatt "I. Bewertungskriterien" übertragen</t>
  </si>
  <si>
    <t>Ein Beispiel ist beigefügt.</t>
  </si>
  <si>
    <t>Dieses Blatt kann als Notizblatt für eine zügige Bearbeitung genutzt werden, in dem Informationen zu den untersuchten Standorten zentral gesammelt werden: z.B.</t>
  </si>
  <si>
    <t xml:space="preserve"> - Link(s) zur betrachteten Fläche aus einem digitalen Kartensystem (z.B. Google-Maps) 
 - Ergebnisse einer  vorausgegangenen GIS-Analyse</t>
  </si>
  <si>
    <t>Zeigen mehrere Standorte ähnliche gute Standortqualitäten, kann eine weitere Differenzierung durch die Bonus-Kriterien erfolgen.</t>
  </si>
  <si>
    <t xml:space="preserve">Die Bonus-Kriterien (Begleitdokument Kapitel 5) bewerten weitere Details der Standorte in einer einfachen 'vorhanden/nicht vorhanden'-Methode.  Mögliche Unterschiede unterstützt den Vergleich mehreren (sehr) gut geeigneter Optionen. </t>
  </si>
  <si>
    <t>Nicht jedes Bonus-Kriterium muss bewertet werden.</t>
  </si>
  <si>
    <t>Ergebnisseite von Blatt "III Personalisisierte Gewichtung"</t>
  </si>
  <si>
    <t>Personalisierte Gewichtunger der Kriterien</t>
  </si>
  <si>
    <t>Flächensicherung ist 'wichtiger als' Netzdienlichkeit</t>
  </si>
  <si>
    <t>Im Blatt  "I Bewertungskriterien" findet die zentrale Bewertung der untersuchten Standorte statt!</t>
  </si>
  <si>
    <r>
      <rPr>
        <u/>
        <sz val="11"/>
        <color theme="1"/>
        <rFont val="Calibri"/>
        <family val="2"/>
        <scheme val="minor"/>
      </rPr>
      <t xml:space="preserve"> = Spalten J;O;T;Y,AD ("</t>
    </r>
    <r>
      <rPr>
        <i/>
        <u/>
        <sz val="11"/>
        <color theme="1"/>
        <rFont val="Calibri"/>
        <family val="2"/>
        <scheme val="minor"/>
      </rPr>
      <t>Punkte</t>
    </r>
    <r>
      <rPr>
        <u/>
        <sz val="11"/>
        <color theme="1"/>
        <rFont val="Calibri"/>
        <family val="2"/>
        <scheme val="minor"/>
      </rPr>
      <t>")</t>
    </r>
    <r>
      <rPr>
        <sz val="11"/>
        <color theme="1"/>
        <rFont val="Calibri"/>
        <family val="2"/>
        <scheme val="minor"/>
      </rPr>
      <t xml:space="preserve">: In diesen Spalten sind die Zielerreichsgrade des jeweiligen Kriteriums einzutragen (Werte zwischen 0 und 3) - erkennbar am </t>
    </r>
    <r>
      <rPr>
        <sz val="11"/>
        <color rgb="FFFF0000"/>
        <rFont val="Calibri"/>
        <family val="2"/>
        <scheme val="minor"/>
      </rPr>
      <t>roten</t>
    </r>
    <r>
      <rPr>
        <sz val="11"/>
        <rFont val="Calibri"/>
        <family val="2"/>
        <scheme val="minor"/>
      </rPr>
      <t xml:space="preserve"> Rand.</t>
    </r>
  </si>
  <si>
    <r>
      <rPr>
        <u/>
        <sz val="11"/>
        <color theme="1"/>
        <rFont val="Calibri"/>
        <family val="2"/>
        <scheme val="minor"/>
      </rPr>
      <t xml:space="preserve"> = Spalten J:M </t>
    </r>
    <r>
      <rPr>
        <sz val="11"/>
        <color theme="1"/>
        <rFont val="Calibri"/>
        <family val="2"/>
        <scheme val="minor"/>
      </rPr>
      <t>("</t>
    </r>
    <r>
      <rPr>
        <i/>
        <sz val="11"/>
        <color theme="1"/>
        <rFont val="Calibri"/>
        <family val="2"/>
        <scheme val="minor"/>
      </rPr>
      <t>Beispiel</t>
    </r>
    <r>
      <rPr>
        <sz val="11"/>
        <color theme="1"/>
        <rFont val="Calibri"/>
        <family val="2"/>
        <scheme val="minor"/>
      </rPr>
      <t>"): In diesem Bereich ist ein Standort für eine Elektrolyseanlage von 2000MW in der Gemeinde X beispielshaft bewertet.</t>
    </r>
  </si>
  <si>
    <r>
      <rPr>
        <u/>
        <sz val="11"/>
        <color theme="1"/>
        <rFont val="Calibri"/>
        <family val="2"/>
        <scheme val="minor"/>
      </rPr>
      <t xml:space="preserve"> = Spalte I</t>
    </r>
    <r>
      <rPr>
        <sz val="11"/>
        <color theme="1"/>
        <rFont val="Calibri"/>
        <family val="2"/>
        <scheme val="minor"/>
      </rPr>
      <t xml:space="preserve"> ("</t>
    </r>
    <r>
      <rPr>
        <i/>
        <sz val="11"/>
        <color theme="1"/>
        <rFont val="Calibri"/>
        <family val="2"/>
        <scheme val="minor"/>
      </rPr>
      <t>Gewichtung</t>
    </r>
    <r>
      <rPr>
        <sz val="11"/>
        <color theme="1"/>
        <rFont val="Calibri"/>
        <family val="2"/>
        <scheme val="minor"/>
      </rPr>
      <t>"): Die prozentualen Angaben dieser Spalte zeigen die jeweilige Gewichtung der Kriterien. Sie basieren auf einem gegenseitigen Vergleich der Kriterien untereinander in der Methode "jeder gegen jeden". Dieser wurde von mehrer Experten durchgeführt und stellt die Grundvariante der Gewichtung dar. Die Gewichtung kann aufgrund von Erfahrung oder persönlichen Präferenzen angepasst werden (siehe Abschnitt unten zu "III Personlalisierte Gewichtung").</t>
    </r>
  </si>
  <si>
    <r>
      <rPr>
        <u/>
        <sz val="11"/>
        <color theme="1"/>
        <rFont val="Calibri"/>
        <family val="2"/>
        <scheme val="minor"/>
      </rPr>
      <t xml:space="preserve"> =Zeile 46-Spalten K;P;U;Z;AE</t>
    </r>
    <r>
      <rPr>
        <sz val="11"/>
        <color theme="1"/>
        <rFont val="Calibri"/>
        <family val="2"/>
        <scheme val="minor"/>
      </rPr>
      <t>: Die Zellen geben die Standortqualität in Form einer Prozenangabe (X% von 100) wieder:
80-100%= sehr gut; 60-80%= gut; bis 60% eingeschränkt</t>
    </r>
  </si>
  <si>
    <t xml:space="preserve">a) überschreiben der Werte in =Spalte I. Dabei ist auf die Summe von 100% zu achten (=Zelle I46)) ! </t>
  </si>
  <si>
    <t xml:space="preserve">Die Gewichtung der einzelnen Kriterien (Blatt I. Bewertungskriterien, =Spalte I) ist anpassbar! Sind einzelne Kriterien bspw. von besonders hoher oder höheren Bedeutung, kann die Gewichtung auf zwei Wege angepasst werden:  </t>
  </si>
  <si>
    <t>b) abwägen eines jeden Kriteriums gegen die anderen im Blatt "III Personalisierte Gewichtung". Das Ergebis ist im Blatt 
"III Ergebnis pers. Gewichtung" in der =Spalte S zu sehen. Diese Werte sind in =Spalte I des Blattes "I Bewertungskritrien"  zu übertragen.</t>
  </si>
  <si>
    <t>Hinweis Blatt "I. Bewertungskriterien"</t>
  </si>
  <si>
    <t>Hinweis Blatt "I. Bewertete Flächen"</t>
  </si>
  <si>
    <t>Hinweise Blatt "II. Bonus-Kriterien"</t>
  </si>
  <si>
    <t>Hinweise Blatt "III. Personalisierte Gewichtung"</t>
  </si>
  <si>
    <t>Basis für dieses Bewertungstool ist das Begleitdokument &gt;&gt;Standortkriterien für großskalige Elektrolysenanlagen&lt;&lt; mit weiterführenden Informationen zu den gewählten Kriterien, ermittelten Standortqualitäten, der verwendeten Methode und einer exemplarischen Standortbwertung. (Entwicklungsagentur Region Heide, 12/2025)
Autoren: Verena Gerbaulet, Kay Haalck, Jana Rasch</t>
  </si>
  <si>
    <t>Bewertungstool zum Standortkompass für großskalige Elektrolyseanlagen</t>
  </si>
  <si>
    <t>Wasserbezugsoptionen</t>
  </si>
  <si>
    <t xml:space="preserve">
Wasserentnahmestelle
</t>
  </si>
  <si>
    <t>Wasserentsorgungsstelle</t>
  </si>
  <si>
    <t xml:space="preserve">Baukostenzuschuss zum Netzanschluss </t>
  </si>
  <si>
    <t>Entfernung Umspannwerk (Netzanschlusspunkt)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</si>
</sst>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quot; /max.75&quot;"/>
    <numFmt numFmtId="166" formatCode="0%&quot; Qualität&quot;"/>
  </numFmts>
  <fonts count="56"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14"/>
      <name val="Calibri"/>
      <family val="2"/>
      <scheme val="minor"/>
    </font>
    <font>
      <b/>
      <sz val="18"/>
      <name val="Calibri"/>
      <family val="2"/>
      <scheme val="minor"/>
    </font>
    <font>
      <b/>
      <sz val="11"/>
      <name val="Calibri"/>
      <family val="2"/>
      <scheme val="minor"/>
    </font>
    <font>
      <b/>
      <sz val="14"/>
      <name val="Calibri"/>
      <family val="2"/>
      <scheme val="minor"/>
    </font>
    <font>
      <i/>
      <sz val="11"/>
      <color theme="1"/>
      <name val="Calibri"/>
      <family val="2"/>
      <scheme val="minor"/>
    </font>
    <font>
      <b/>
      <u/>
      <sz val="14"/>
      <color theme="1"/>
      <name val="Calibri"/>
      <family val="2"/>
      <scheme val="minor"/>
    </font>
    <font>
      <u/>
      <sz val="11"/>
      <color theme="1"/>
      <name val="Calibri"/>
      <family val="2"/>
      <scheme val="minor"/>
    </font>
    <font>
      <sz val="11"/>
      <color theme="0"/>
      <name val="Calibri"/>
      <family val="2"/>
      <scheme val="minor"/>
    </font>
    <font>
      <b/>
      <u/>
      <sz val="11"/>
      <color theme="0"/>
      <name val="Calibri"/>
      <family val="2"/>
      <scheme val="minor"/>
    </font>
    <font>
      <b/>
      <i/>
      <sz val="11"/>
      <color theme="1"/>
      <name val="Calibri"/>
      <family val="2"/>
      <scheme val="minor"/>
    </font>
    <font>
      <b/>
      <sz val="16"/>
      <color rgb="FFFF0000"/>
      <name val="Calibri"/>
      <family val="2"/>
      <scheme val="minor"/>
    </font>
    <font>
      <b/>
      <sz val="22"/>
      <color rgb="FFFF0000"/>
      <name val="Calibri"/>
      <family val="2"/>
    </font>
    <font>
      <b/>
      <u/>
      <sz val="11"/>
      <color theme="1"/>
      <name val="Calibri"/>
      <family val="2"/>
      <scheme val="minor"/>
    </font>
    <font>
      <sz val="11"/>
      <color theme="0" tint="-0.34998626667073579"/>
      <name val="Calibri"/>
      <family val="2"/>
      <scheme val="minor"/>
    </font>
    <font>
      <b/>
      <i/>
      <sz val="11"/>
      <name val="Calibri"/>
      <family val="2"/>
      <scheme val="minor"/>
    </font>
    <font>
      <b/>
      <sz val="16"/>
      <name val="Calibri"/>
      <family val="2"/>
      <scheme val="minor"/>
    </font>
    <font>
      <i/>
      <u/>
      <sz val="11"/>
      <color theme="1"/>
      <name val="Calibri"/>
      <family val="2"/>
      <scheme val="minor"/>
    </font>
    <font>
      <u/>
      <sz val="11"/>
      <color theme="10"/>
      <name val="Calibri"/>
      <family val="2"/>
      <scheme val="minor"/>
    </font>
    <font>
      <b/>
      <u/>
      <sz val="11"/>
      <name val="Calibri"/>
      <family val="2"/>
      <scheme val="minor"/>
    </font>
    <font>
      <sz val="11"/>
      <color theme="0" tint="-0.499984740745262"/>
      <name val="Calibri"/>
      <family val="2"/>
      <scheme val="minor"/>
    </font>
    <font>
      <i/>
      <sz val="14"/>
      <name val="Calibri"/>
      <family val="2"/>
      <scheme val="minor"/>
    </font>
    <font>
      <sz val="18"/>
      <color theme="0" tint="-0.499984740745262"/>
      <name val="Calibri"/>
      <family val="2"/>
      <scheme val="minor"/>
    </font>
    <font>
      <sz val="18"/>
      <name val="Calibri"/>
      <family val="2"/>
      <scheme val="minor"/>
    </font>
    <font>
      <b/>
      <sz val="18"/>
      <color theme="2" tint="-0.499984740745262"/>
      <name val="Calibri"/>
      <family val="2"/>
      <scheme val="minor"/>
    </font>
    <font>
      <b/>
      <sz val="12"/>
      <name val="Calibri"/>
      <family val="2"/>
      <scheme val="minor"/>
    </font>
    <font>
      <sz val="12"/>
      <color theme="0" tint="-0.499984740745262"/>
      <name val="Calibri"/>
      <family val="2"/>
      <scheme val="minor"/>
    </font>
    <font>
      <b/>
      <sz val="11"/>
      <color theme="2" tint="-0.499984740745262"/>
      <name val="Calibri"/>
      <family val="2"/>
      <scheme val="minor"/>
    </font>
    <font>
      <sz val="11"/>
      <color theme="2" tint="-0.499984740745262"/>
      <name val="Calibri"/>
      <family val="2"/>
      <scheme val="minor"/>
    </font>
    <font>
      <b/>
      <sz val="12"/>
      <color theme="2" tint="-0.499984740745262"/>
      <name val="Calibri"/>
      <family val="2"/>
      <scheme val="minor"/>
    </font>
    <font>
      <sz val="10"/>
      <color theme="1"/>
      <name val="Calibri"/>
      <family val="2"/>
      <scheme val="minor"/>
    </font>
    <font>
      <sz val="10"/>
      <color theme="1"/>
      <name val="Arial"/>
      <family val="1"/>
    </font>
    <font>
      <sz val="12"/>
      <name val="Calibri"/>
      <family val="2"/>
      <scheme val="minor"/>
    </font>
    <font>
      <b/>
      <sz val="16"/>
      <color theme="1"/>
      <name val="Calibri"/>
      <family val="2"/>
      <scheme val="minor"/>
    </font>
    <font>
      <sz val="10"/>
      <color theme="1"/>
      <name val="Times New Roman"/>
      <family val="1"/>
    </font>
    <font>
      <b/>
      <u/>
      <sz val="22"/>
      <name val="Calibri"/>
      <family val="2"/>
      <scheme val="minor"/>
    </font>
    <font>
      <b/>
      <i/>
      <sz val="16"/>
      <color rgb="FFFF0000"/>
      <name val="Calibri"/>
      <family val="2"/>
      <scheme val="minor"/>
    </font>
    <font>
      <b/>
      <i/>
      <sz val="18"/>
      <color rgb="FFFF0000"/>
      <name val="Calibri"/>
      <family val="2"/>
      <scheme val="minor"/>
    </font>
    <font>
      <b/>
      <sz val="11"/>
      <color rgb="FFFF0000"/>
      <name val="Calibri"/>
      <family val="2"/>
      <scheme val="minor"/>
    </font>
    <font>
      <sz val="16"/>
      <color rgb="FFFF0000"/>
      <name val="Calibri"/>
      <family val="2"/>
    </font>
    <font>
      <b/>
      <sz val="12"/>
      <color theme="0" tint="-0.499984740745262"/>
      <name val="Calibri"/>
      <family val="2"/>
      <scheme val="minor"/>
    </font>
    <font>
      <b/>
      <u/>
      <sz val="12"/>
      <color theme="0" tint="-0.499984740745262"/>
      <name val="Calibri"/>
      <family val="2"/>
      <scheme val="minor"/>
    </font>
    <font>
      <i/>
      <sz val="12"/>
      <color theme="0" tint="-0.499984740745262"/>
      <name val="Calibri"/>
      <family val="2"/>
      <scheme val="minor"/>
    </font>
    <font>
      <b/>
      <i/>
      <sz val="11"/>
      <color rgb="FFFF0000"/>
      <name val="Calibri"/>
      <family val="2"/>
      <scheme val="minor"/>
    </font>
    <font>
      <sz val="11"/>
      <color rgb="FFFF0000"/>
      <name val="Calibri"/>
      <family val="2"/>
      <scheme val="minor"/>
    </font>
    <font>
      <b/>
      <sz val="16"/>
      <color rgb="FFFF0000"/>
      <name val="Calibri"/>
      <family val="2"/>
    </font>
    <font>
      <sz val="16"/>
      <color rgb="FFFF0000"/>
      <name val="Calibri"/>
      <family val="2"/>
      <scheme val="minor"/>
    </font>
    <font>
      <sz val="11"/>
      <color rgb="FFFF0000"/>
      <name val="Calibri"/>
      <family val="2"/>
    </font>
    <font>
      <sz val="11"/>
      <color theme="0" tint="-0.249977111117893"/>
      <name val="Calibri"/>
      <family val="2"/>
      <scheme val="minor"/>
    </font>
    <font>
      <sz val="16"/>
      <color rgb="FFFF8B8B"/>
      <name val="Calibri"/>
      <family val="2"/>
    </font>
    <font>
      <b/>
      <sz val="11"/>
      <color rgb="FFFF8B8B"/>
      <name val="Calibri"/>
      <family val="2"/>
      <scheme val="minor"/>
    </font>
    <font>
      <b/>
      <u/>
      <sz val="20"/>
      <color theme="1"/>
      <name val="Calibri"/>
      <family val="2"/>
      <scheme val="minor"/>
    </font>
    <font>
      <b/>
      <sz val="14"/>
      <color theme="1"/>
      <name val="Calibri"/>
      <family val="2"/>
      <scheme val="minor"/>
    </font>
  </fonts>
  <fills count="23">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0"/>
        <bgColor indexed="64"/>
      </patternFill>
    </fill>
    <fill>
      <patternFill patternType="solid">
        <fgColor theme="8" tint="0.39997558519241921"/>
        <bgColor indexed="64"/>
      </patternFill>
    </fill>
    <fill>
      <patternFill patternType="solid">
        <fgColor theme="1" tint="0.249977111117893"/>
        <bgColor indexed="64"/>
      </patternFill>
    </fill>
    <fill>
      <patternFill patternType="solid">
        <fgColor theme="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FFF00"/>
        <bgColor indexed="64"/>
      </patternFill>
    </fill>
    <fill>
      <patternFill patternType="solid">
        <fgColor rgb="FFFF9933"/>
        <bgColor indexed="64"/>
      </patternFill>
    </fill>
    <fill>
      <patternFill patternType="solid">
        <fgColor rgb="FFDF661B"/>
        <bgColor indexed="64"/>
      </patternFill>
    </fill>
    <fill>
      <patternFill patternType="solid">
        <fgColor rgb="FFFF7F3F"/>
        <bgColor indexed="64"/>
      </patternFill>
    </fill>
    <fill>
      <patternFill patternType="solid">
        <fgColor rgb="FFEC800A"/>
        <bgColor indexed="64"/>
      </patternFill>
    </fill>
    <fill>
      <patternFill patternType="solid">
        <fgColor theme="0" tint="-0.34998626667073579"/>
        <bgColor indexed="64"/>
      </patternFill>
    </fill>
  </fills>
  <borders count="120">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auto="1"/>
      </left>
      <right/>
      <top style="thin">
        <color auto="1"/>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diagonalDown="1">
      <left style="thin">
        <color indexed="64"/>
      </left>
      <right style="hair">
        <color indexed="64"/>
      </right>
      <top style="medium">
        <color indexed="64"/>
      </top>
      <bottom style="thin">
        <color indexed="64"/>
      </bottom>
      <diagonal style="dashed">
        <color indexed="64"/>
      </diagonal>
    </border>
    <border diagonalUp="1" diagonalDown="1">
      <left style="thin">
        <color indexed="64"/>
      </left>
      <right style="hair">
        <color indexed="64"/>
      </right>
      <top style="thin">
        <color indexed="64"/>
      </top>
      <bottom style="thin">
        <color indexed="64"/>
      </bottom>
      <diagonal style="dashed">
        <color indexed="64"/>
      </diagonal>
    </border>
    <border diagonalUp="1" diagonalDown="1">
      <left style="thin">
        <color indexed="64"/>
      </left>
      <right style="hair">
        <color indexed="64"/>
      </right>
      <top style="thin">
        <color indexed="64"/>
      </top>
      <bottom style="medium">
        <color indexed="64"/>
      </bottom>
      <diagonal style="dashed">
        <color indexed="64"/>
      </diagonal>
    </border>
    <border diagonalUp="1" diagonalDown="1">
      <left style="thin">
        <color indexed="64"/>
      </left>
      <right style="hair">
        <color indexed="64"/>
      </right>
      <top style="medium">
        <color indexed="64"/>
      </top>
      <bottom style="thin">
        <color indexed="64"/>
      </bottom>
      <diagonal style="dotted">
        <color indexed="64"/>
      </diagonal>
    </border>
    <border diagonalUp="1" diagonalDown="1">
      <left style="thin">
        <color indexed="64"/>
      </left>
      <right style="hair">
        <color indexed="64"/>
      </right>
      <top style="thin">
        <color indexed="64"/>
      </top>
      <bottom style="thin">
        <color indexed="64"/>
      </bottom>
      <diagonal style="dotted">
        <color indexed="64"/>
      </diagonal>
    </border>
    <border diagonalUp="1" diagonalDown="1">
      <left style="thin">
        <color indexed="64"/>
      </left>
      <right style="hair">
        <color indexed="64"/>
      </right>
      <top style="thin">
        <color auto="1"/>
      </top>
      <bottom style="medium">
        <color indexed="64"/>
      </bottom>
      <diagonal style="dotted">
        <color indexed="64"/>
      </diagonal>
    </border>
    <border diagonalUp="1" diagonalDown="1">
      <left style="thin">
        <color indexed="64"/>
      </left>
      <right style="hair">
        <color indexed="64"/>
      </right>
      <top style="medium">
        <color indexed="64"/>
      </top>
      <bottom style="medium">
        <color indexed="64"/>
      </bottom>
      <diagonal style="dotted">
        <color indexed="64"/>
      </diagonal>
    </border>
    <border>
      <left style="hair">
        <color indexed="64"/>
      </left>
      <right style="medium">
        <color indexed="64"/>
      </right>
      <top style="medium">
        <color indexed="64"/>
      </top>
      <bottom style="medium">
        <color indexed="64"/>
      </bottom>
      <diagonal/>
    </border>
    <border>
      <left style="thin">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thin">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diagonalUp="1" diagonalDown="1">
      <left style="thin">
        <color indexed="64"/>
      </left>
      <right style="hair">
        <color indexed="64"/>
      </right>
      <top/>
      <bottom style="thin">
        <color indexed="64"/>
      </bottom>
      <diagonal style="thin">
        <color indexed="64"/>
      </diagonal>
    </border>
    <border>
      <left style="hair">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rgb="FFFF0000"/>
      </left>
      <right style="medium">
        <color rgb="FFFF0000"/>
      </right>
      <top style="medium">
        <color rgb="FFFF0000"/>
      </top>
      <bottom style="medium">
        <color rgb="FFFF0000"/>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style="medium">
        <color rgb="FFFF0000"/>
      </left>
      <right style="medium">
        <color rgb="FFFF0000"/>
      </right>
      <top style="medium">
        <color rgb="FFFF0000"/>
      </top>
      <bottom style="thin">
        <color rgb="FFFF0000"/>
      </bottom>
      <diagonal/>
    </border>
    <border>
      <left style="medium">
        <color rgb="FFFF0000"/>
      </left>
      <right style="medium">
        <color rgb="FFFF0000"/>
      </right>
      <top style="thin">
        <color rgb="FFFF0000"/>
      </top>
      <bottom style="thin">
        <color rgb="FFFF0000"/>
      </bottom>
      <diagonal/>
    </border>
    <border>
      <left style="medium">
        <color rgb="FFFF0000"/>
      </left>
      <right style="medium">
        <color rgb="FFFF0000"/>
      </right>
      <top style="thin">
        <color rgb="FFFF0000"/>
      </top>
      <bottom style="medium">
        <color rgb="FFFF0000"/>
      </bottom>
      <diagonal/>
    </border>
    <border>
      <left/>
      <right/>
      <top/>
      <bottom style="hair">
        <color auto="1"/>
      </bottom>
      <diagonal/>
    </border>
    <border>
      <left/>
      <right/>
      <top style="hair">
        <color auto="1"/>
      </top>
      <bottom/>
      <diagonal/>
    </border>
    <border>
      <left style="medium">
        <color indexed="64"/>
      </left>
      <right/>
      <top/>
      <bottom style="hair">
        <color auto="1"/>
      </bottom>
      <diagonal/>
    </border>
    <border>
      <left/>
      <right style="medium">
        <color indexed="64"/>
      </right>
      <top/>
      <bottom style="hair">
        <color auto="1"/>
      </bottom>
      <diagonal/>
    </border>
    <border>
      <left style="medium">
        <color indexed="64"/>
      </left>
      <right/>
      <top style="hair">
        <color auto="1"/>
      </top>
      <bottom/>
      <diagonal/>
    </border>
    <border>
      <left/>
      <right style="medium">
        <color indexed="64"/>
      </right>
      <top style="hair">
        <color auto="1"/>
      </top>
      <bottom/>
      <diagonal/>
    </border>
  </borders>
  <cellStyleXfs count="3">
    <xf numFmtId="0" fontId="0" fillId="0" borderId="0"/>
    <xf numFmtId="9" fontId="1" fillId="0" borderId="0" applyFont="0" applyFill="0" applyBorder="0" applyAlignment="0" applyProtection="0"/>
    <xf numFmtId="0" fontId="21" fillId="0" borderId="0" applyNumberFormat="0" applyFill="0" applyBorder="0" applyAlignment="0" applyProtection="0"/>
  </cellStyleXfs>
  <cellXfs count="656">
    <xf numFmtId="0" fontId="0" fillId="0" borderId="0" xfId="0"/>
    <xf numFmtId="0" fontId="3" fillId="0" borderId="0" xfId="0" applyFont="1"/>
    <xf numFmtId="0" fontId="3" fillId="0" borderId="0" xfId="0" applyFont="1" applyAlignment="1">
      <alignment vertical="center" wrapText="1"/>
    </xf>
    <xf numFmtId="0" fontId="6" fillId="0" borderId="0" xfId="0" applyFont="1" applyAlignment="1">
      <alignment horizontal="center" vertical="center"/>
    </xf>
    <xf numFmtId="0" fontId="4" fillId="0" borderId="0" xfId="0" applyFont="1" applyAlignment="1">
      <alignment vertical="center"/>
    </xf>
    <xf numFmtId="0" fontId="12" fillId="0" borderId="0" xfId="0" applyFont="1"/>
    <xf numFmtId="0" fontId="2" fillId="0" borderId="0" xfId="0" applyFont="1"/>
    <xf numFmtId="0" fontId="11" fillId="0" borderId="0" xfId="0" applyFont="1"/>
    <xf numFmtId="0" fontId="13" fillId="7" borderId="11" xfId="0" applyFont="1" applyFill="1" applyBorder="1"/>
    <xf numFmtId="0" fontId="13" fillId="7" borderId="33" xfId="0" applyFont="1" applyFill="1" applyBorder="1"/>
    <xf numFmtId="0" fontId="0" fillId="7" borderId="0" xfId="0" applyFill="1" applyAlignment="1">
      <alignment horizontal="left" wrapText="1"/>
    </xf>
    <xf numFmtId="0" fontId="0" fillId="7" borderId="30" xfId="0" applyFill="1" applyBorder="1" applyAlignment="1">
      <alignment horizontal="left" wrapText="1"/>
    </xf>
    <xf numFmtId="0" fontId="13" fillId="7" borderId="24" xfId="0" applyFont="1" applyFill="1" applyBorder="1"/>
    <xf numFmtId="0" fontId="0" fillId="0" borderId="0" xfId="0" applyAlignment="1">
      <alignment wrapText="1"/>
    </xf>
    <xf numFmtId="0" fontId="14" fillId="0" borderId="0" xfId="0" applyFont="1"/>
    <xf numFmtId="0" fontId="15" fillId="0" borderId="0" xfId="0" applyFont="1" applyAlignment="1">
      <alignment horizontal="center"/>
    </xf>
    <xf numFmtId="0" fontId="16" fillId="0" borderId="0" xfId="0" applyFont="1"/>
    <xf numFmtId="0" fontId="16" fillId="8" borderId="41" xfId="0" applyFont="1" applyFill="1" applyBorder="1" applyAlignment="1">
      <alignment vertical="center"/>
    </xf>
    <xf numFmtId="0" fontId="8" fillId="0" borderId="42" xfId="0" applyFont="1" applyBorder="1" applyAlignment="1">
      <alignment vertical="center" wrapText="1"/>
    </xf>
    <xf numFmtId="0" fontId="13" fillId="0" borderId="43" xfId="0" applyFont="1" applyBorder="1" applyAlignment="1">
      <alignment vertical="center"/>
    </xf>
    <xf numFmtId="0" fontId="13" fillId="0" borderId="44" xfId="0" applyFont="1" applyBorder="1" applyAlignment="1">
      <alignment vertical="center"/>
    </xf>
    <xf numFmtId="0" fontId="0" fillId="0" borderId="0" xfId="0" applyAlignment="1">
      <alignment vertical="center"/>
    </xf>
    <xf numFmtId="0" fontId="16" fillId="0" borderId="41" xfId="0" applyFont="1" applyBorder="1" applyAlignment="1">
      <alignment vertical="center"/>
    </xf>
    <xf numFmtId="0" fontId="0" fillId="0" borderId="0" xfId="0" applyAlignment="1">
      <alignment horizontal="left" vertical="center"/>
    </xf>
    <xf numFmtId="0" fontId="0" fillId="0" borderId="30" xfId="0" applyBorder="1"/>
    <xf numFmtId="0" fontId="17" fillId="0" borderId="0" xfId="0" applyFont="1" applyAlignment="1">
      <alignment horizontal="left" vertical="center"/>
    </xf>
    <xf numFmtId="0" fontId="0" fillId="10" borderId="0" xfId="0" applyFill="1"/>
    <xf numFmtId="0" fontId="0" fillId="10" borderId="30" xfId="0" applyFill="1" applyBorder="1"/>
    <xf numFmtId="0" fontId="0" fillId="4" borderId="40" xfId="0" applyFill="1" applyBorder="1"/>
    <xf numFmtId="0" fontId="18" fillId="0" borderId="0" xfId="0" applyFont="1" applyAlignment="1">
      <alignment horizontal="left" vertical="center"/>
    </xf>
    <xf numFmtId="0" fontId="0" fillId="0" borderId="21" xfId="0" applyBorder="1" applyAlignment="1">
      <alignment horizontal="center" vertical="center" textRotation="90" wrapText="1"/>
    </xf>
    <xf numFmtId="0" fontId="0" fillId="0" borderId="41" xfId="0" applyBorder="1" applyAlignment="1">
      <alignment horizontal="center" vertical="center" textRotation="90" wrapText="1"/>
    </xf>
    <xf numFmtId="0" fontId="0" fillId="0" borderId="0" xfId="0" applyAlignment="1">
      <alignment horizontal="left" vertical="center" wrapText="1"/>
    </xf>
    <xf numFmtId="0" fontId="0" fillId="0" borderId="0" xfId="0" applyAlignment="1">
      <alignment vertical="center" wrapText="1"/>
    </xf>
    <xf numFmtId="0" fontId="0" fillId="0" borderId="23" xfId="0" applyBorder="1" applyAlignment="1">
      <alignment horizontal="left" vertical="center"/>
    </xf>
    <xf numFmtId="0" fontId="0" fillId="0" borderId="22" xfId="0" applyBorder="1"/>
    <xf numFmtId="0" fontId="0" fillId="0" borderId="23" xfId="0" applyBorder="1"/>
    <xf numFmtId="0" fontId="13" fillId="0" borderId="42" xfId="0" applyFont="1" applyBorder="1" applyAlignment="1">
      <alignment vertical="center" wrapText="1"/>
    </xf>
    <xf numFmtId="0" fontId="18" fillId="0" borderId="0" xfId="0" applyFont="1"/>
    <xf numFmtId="0" fontId="0" fillId="0" borderId="46" xfId="0" applyBorder="1" applyAlignment="1">
      <alignment horizontal="center" vertical="center" textRotation="90" wrapText="1"/>
    </xf>
    <xf numFmtId="0" fontId="16" fillId="0" borderId="0" xfId="0" applyFont="1" applyAlignment="1">
      <alignment horizontal="left" vertical="center"/>
    </xf>
    <xf numFmtId="0" fontId="0" fillId="0" borderId="30" xfId="0" applyBorder="1" applyAlignment="1">
      <alignment horizontal="left" vertical="center"/>
    </xf>
    <xf numFmtId="0" fontId="0" fillId="10" borderId="30" xfId="0" applyFill="1" applyBorder="1" applyAlignment="1">
      <alignment horizontal="left" vertical="center"/>
    </xf>
    <xf numFmtId="0" fontId="0" fillId="0" borderId="30" xfId="0" applyBorder="1" applyAlignment="1">
      <alignment horizontal="left" vertical="center" wrapText="1"/>
    </xf>
    <xf numFmtId="0" fontId="0" fillId="0" borderId="36" xfId="0" applyBorder="1" applyAlignment="1">
      <alignment horizontal="left" vertical="center" wrapText="1"/>
    </xf>
    <xf numFmtId="0" fontId="0" fillId="0" borderId="22" xfId="0" applyBorder="1" applyAlignment="1">
      <alignment horizontal="left" vertical="center"/>
    </xf>
    <xf numFmtId="0" fontId="0" fillId="0" borderId="30" xfId="0" applyBorder="1" applyAlignment="1">
      <alignment vertical="center" wrapText="1"/>
    </xf>
    <xf numFmtId="0" fontId="0" fillId="0" borderId="22" xfId="0" applyBorder="1" applyAlignment="1">
      <alignment vertical="center" wrapText="1"/>
    </xf>
    <xf numFmtId="0" fontId="0" fillId="0" borderId="22" xfId="0" applyBorder="1" applyAlignment="1">
      <alignment horizontal="left" vertical="center" wrapText="1"/>
    </xf>
    <xf numFmtId="0" fontId="0" fillId="0" borderId="0" xfId="0" applyAlignment="1">
      <alignment horizontal="center" vertical="center" textRotation="90"/>
    </xf>
    <xf numFmtId="0" fontId="0" fillId="0" borderId="0" xfId="0" applyAlignment="1">
      <alignment vertical="center" textRotation="90"/>
    </xf>
    <xf numFmtId="0" fontId="0" fillId="8" borderId="41" xfId="0" applyFill="1" applyBorder="1" applyAlignment="1">
      <alignment vertical="center"/>
    </xf>
    <xf numFmtId="0" fontId="0" fillId="9" borderId="41" xfId="0" applyFill="1" applyBorder="1" applyAlignment="1">
      <alignment horizontal="center" vertical="center" textRotation="90" wrapText="1"/>
    </xf>
    <xf numFmtId="0" fontId="0" fillId="4" borderId="0" xfId="0" applyFill="1" applyAlignment="1">
      <alignment horizontal="center" wrapText="1"/>
    </xf>
    <xf numFmtId="0" fontId="0" fillId="0" borderId="0" xfId="0" applyAlignment="1">
      <alignment horizontal="center" vertical="center"/>
    </xf>
    <xf numFmtId="0" fontId="0" fillId="0" borderId="19" xfId="0" applyBorder="1" applyAlignment="1">
      <alignment horizontal="center" vertical="center" wrapText="1"/>
    </xf>
    <xf numFmtId="0" fontId="0" fillId="0" borderId="47" xfId="0" applyBorder="1" applyAlignment="1">
      <alignment horizontal="center" vertical="center" textRotation="90" wrapText="1"/>
    </xf>
    <xf numFmtId="0" fontId="0" fillId="0" borderId="16" xfId="0" applyBorder="1" applyAlignment="1">
      <alignment horizontal="center" vertical="center" textRotation="90" wrapText="1"/>
    </xf>
    <xf numFmtId="0" fontId="0" fillId="0" borderId="31" xfId="0" applyBorder="1" applyAlignment="1">
      <alignment horizontal="center" vertical="center" textRotation="90" wrapText="1"/>
    </xf>
    <xf numFmtId="0" fontId="0" fillId="4" borderId="48" xfId="0" applyFill="1" applyBorder="1" applyAlignment="1">
      <alignment horizontal="center" vertical="center" textRotation="90" wrapText="1"/>
    </xf>
    <xf numFmtId="0" fontId="0" fillId="0" borderId="42" xfId="0" applyBorder="1" applyAlignment="1">
      <alignment horizontal="center" vertical="center"/>
    </xf>
    <xf numFmtId="0" fontId="0" fillId="0" borderId="12" xfId="0" applyBorder="1"/>
    <xf numFmtId="0" fontId="0" fillId="5" borderId="12" xfId="0" applyFill="1" applyBorder="1"/>
    <xf numFmtId="0" fontId="0" fillId="4" borderId="12" xfId="0" applyFill="1" applyBorder="1"/>
    <xf numFmtId="0" fontId="0" fillId="0" borderId="49" xfId="0" applyBorder="1" applyAlignment="1">
      <alignment horizontal="center" vertical="center"/>
    </xf>
    <xf numFmtId="0" fontId="0" fillId="3" borderId="12" xfId="0" applyFill="1" applyBorder="1"/>
    <xf numFmtId="0" fontId="0" fillId="0" borderId="50" xfId="0" applyBorder="1" applyAlignment="1">
      <alignment horizontal="center" vertical="center"/>
    </xf>
    <xf numFmtId="0" fontId="0" fillId="0" borderId="51" xfId="0" applyBorder="1" applyAlignment="1">
      <alignment horizontal="center" vertical="center"/>
    </xf>
    <xf numFmtId="0" fontId="0" fillId="0" borderId="35" xfId="0" applyBorder="1" applyAlignment="1">
      <alignment horizontal="center" vertical="center"/>
    </xf>
    <xf numFmtId="0" fontId="0" fillId="0" borderId="52" xfId="0" applyBorder="1" applyAlignment="1">
      <alignment horizontal="center" vertical="center"/>
    </xf>
    <xf numFmtId="0" fontId="0" fillId="0" borderId="19" xfId="0" applyBorder="1" applyAlignment="1">
      <alignment horizontal="center" vertical="center" textRotation="90" wrapText="1"/>
    </xf>
    <xf numFmtId="0" fontId="0" fillId="0" borderId="53" xfId="0" applyBorder="1" applyAlignment="1">
      <alignment horizontal="center" vertical="center" wrapText="1"/>
    </xf>
    <xf numFmtId="0" fontId="0" fillId="4" borderId="48" xfId="0" applyFill="1" applyBorder="1"/>
    <xf numFmtId="0" fontId="0" fillId="0" borderId="0" xfId="0" applyAlignment="1">
      <alignment vertical="top"/>
    </xf>
    <xf numFmtId="0" fontId="3" fillId="0" borderId="0" xfId="0" applyFont="1" applyAlignment="1">
      <alignment horizontal="center"/>
    </xf>
    <xf numFmtId="0" fontId="3" fillId="0" borderId="0" xfId="0" applyFont="1" applyAlignment="1">
      <alignment wrapText="1"/>
    </xf>
    <xf numFmtId="0" fontId="21" fillId="0" borderId="0" xfId="2"/>
    <xf numFmtId="0" fontId="4" fillId="2" borderId="3" xfId="0" applyFont="1" applyFill="1" applyBorder="1" applyAlignment="1">
      <alignment vertical="center"/>
    </xf>
    <xf numFmtId="0" fontId="4" fillId="2" borderId="2" xfId="0" applyFont="1" applyFill="1" applyBorder="1" applyAlignment="1">
      <alignment vertical="center"/>
    </xf>
    <xf numFmtId="2" fontId="3" fillId="2" borderId="2" xfId="1" applyNumberFormat="1" applyFont="1" applyFill="1" applyBorder="1" applyAlignment="1">
      <alignment horizontal="center"/>
    </xf>
    <xf numFmtId="0" fontId="3" fillId="2" borderId="2" xfId="0" applyFont="1" applyFill="1" applyBorder="1" applyAlignment="1">
      <alignment wrapText="1"/>
    </xf>
    <xf numFmtId="0" fontId="3" fillId="2" borderId="2" xfId="0" applyFont="1" applyFill="1" applyBorder="1"/>
    <xf numFmtId="0" fontId="3" fillId="2" borderId="1" xfId="0" applyFont="1" applyFill="1" applyBorder="1" applyAlignment="1">
      <alignment wrapText="1"/>
    </xf>
    <xf numFmtId="0" fontId="7" fillId="2" borderId="3" xfId="0" applyFont="1" applyFill="1" applyBorder="1" applyAlignment="1">
      <alignment horizontal="center" vertical="center"/>
    </xf>
    <xf numFmtId="0" fontId="5" fillId="0" borderId="13" xfId="0" applyFont="1" applyBorder="1" applyAlignment="1">
      <alignment horizontal="center" vertical="center" wrapText="1"/>
    </xf>
    <xf numFmtId="0" fontId="7" fillId="0" borderId="33" xfId="0" applyFont="1" applyBorder="1" applyAlignment="1">
      <alignment horizontal="center" vertical="center" textRotation="90" wrapText="1"/>
    </xf>
    <xf numFmtId="0" fontId="5" fillId="0" borderId="46" xfId="0" applyFont="1" applyBorder="1" applyAlignment="1">
      <alignment horizontal="center" vertical="center" wrapText="1"/>
    </xf>
    <xf numFmtId="0" fontId="0" fillId="0" borderId="0" xfId="0" applyAlignment="1">
      <alignment horizontal="center"/>
    </xf>
    <xf numFmtId="0" fontId="0" fillId="0" borderId="12" xfId="0" applyBorder="1" applyAlignment="1">
      <alignment horizontal="center" vertical="center" wrapText="1"/>
    </xf>
    <xf numFmtId="0" fontId="4" fillId="6" borderId="63" xfId="0" applyFont="1" applyFill="1" applyBorder="1" applyAlignment="1">
      <alignment vertical="center"/>
    </xf>
    <xf numFmtId="0" fontId="4" fillId="5" borderId="64" xfId="0" applyFont="1" applyFill="1" applyBorder="1" applyAlignment="1">
      <alignment vertical="center"/>
    </xf>
    <xf numFmtId="0" fontId="4" fillId="4" borderId="64" xfId="0" applyFont="1" applyFill="1" applyBorder="1" applyAlignment="1">
      <alignment vertical="center"/>
    </xf>
    <xf numFmtId="0" fontId="4" fillId="4" borderId="15" xfId="0" applyFont="1" applyFill="1" applyBorder="1" applyAlignment="1">
      <alignment vertical="center" wrapText="1"/>
    </xf>
    <xf numFmtId="0" fontId="4" fillId="5" borderId="12" xfId="0" applyFont="1" applyFill="1" applyBorder="1" applyAlignment="1">
      <alignment vertical="center"/>
    </xf>
    <xf numFmtId="0" fontId="4" fillId="4" borderId="12" xfId="0" applyFont="1" applyFill="1" applyBorder="1" applyAlignment="1">
      <alignment vertical="center"/>
    </xf>
    <xf numFmtId="0" fontId="4" fillId="5" borderId="31" xfId="0" applyFont="1" applyFill="1" applyBorder="1" applyAlignment="1">
      <alignment vertical="center" wrapText="1"/>
    </xf>
    <xf numFmtId="0" fontId="4" fillId="4" borderId="31" xfId="0" applyFont="1" applyFill="1" applyBorder="1" applyAlignment="1">
      <alignment vertical="center" wrapText="1"/>
    </xf>
    <xf numFmtId="0" fontId="4" fillId="5" borderId="15" xfId="0" applyFont="1" applyFill="1" applyBorder="1" applyAlignment="1">
      <alignment vertical="center" wrapText="1"/>
    </xf>
    <xf numFmtId="0" fontId="4" fillId="5" borderId="12" xfId="0" applyFont="1" applyFill="1" applyBorder="1" applyAlignment="1">
      <alignment vertical="center" wrapText="1"/>
    </xf>
    <xf numFmtId="0" fontId="4" fillId="4" borderId="12" xfId="0" applyFont="1" applyFill="1" applyBorder="1" applyAlignment="1">
      <alignment vertical="center" wrapText="1"/>
    </xf>
    <xf numFmtId="0" fontId="3" fillId="0" borderId="0" xfId="0" applyFont="1" applyAlignment="1">
      <alignment horizontal="left" vertical="center" wrapText="1"/>
    </xf>
    <xf numFmtId="0" fontId="3" fillId="2" borderId="2" xfId="0" applyFont="1" applyFill="1" applyBorder="1" applyAlignment="1">
      <alignment vertical="center" textRotation="90" wrapText="1"/>
    </xf>
    <xf numFmtId="0" fontId="3" fillId="2" borderId="2" xfId="0" applyFont="1" applyFill="1" applyBorder="1" applyAlignment="1">
      <alignment horizontal="left" vertical="center" wrapText="1"/>
    </xf>
    <xf numFmtId="0" fontId="4" fillId="5" borderId="48" xfId="0" quotePrefix="1" applyFont="1" applyFill="1" applyBorder="1" applyAlignment="1">
      <alignment vertical="center" wrapText="1"/>
    </xf>
    <xf numFmtId="0" fontId="4" fillId="4" borderId="48" xfId="0" quotePrefix="1" applyFont="1" applyFill="1" applyBorder="1" applyAlignment="1">
      <alignment vertical="center" wrapText="1"/>
    </xf>
    <xf numFmtId="0" fontId="23" fillId="2" borderId="2" xfId="0" applyFont="1" applyFill="1" applyBorder="1" applyAlignment="1">
      <alignment vertical="center" wrapText="1"/>
    </xf>
    <xf numFmtId="0" fontId="3" fillId="0" borderId="41" xfId="0" applyFont="1" applyBorder="1" applyAlignment="1">
      <alignment vertical="center" wrapText="1"/>
    </xf>
    <xf numFmtId="0" fontId="3" fillId="0" borderId="22" xfId="0" applyFont="1" applyBorder="1" applyAlignment="1">
      <alignment horizontal="left"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9" xfId="0" applyFont="1" applyBorder="1" applyAlignment="1">
      <alignment horizontal="center" vertical="center" wrapText="1"/>
    </xf>
    <xf numFmtId="0" fontId="4" fillId="2" borderId="2" xfId="0" applyFont="1" applyFill="1" applyBorder="1" applyAlignment="1">
      <alignment vertical="center" wrapText="1"/>
    </xf>
    <xf numFmtId="0" fontId="5" fillId="0" borderId="0" xfId="0" applyFont="1" applyAlignment="1">
      <alignment horizontal="center" vertical="center" wrapText="1"/>
    </xf>
    <xf numFmtId="0" fontId="26" fillId="0" borderId="0" xfId="0" applyFont="1" applyAlignment="1">
      <alignment vertical="center"/>
    </xf>
    <xf numFmtId="0" fontId="6" fillId="11" borderId="63" xfId="0" applyFont="1" applyFill="1" applyBorder="1" applyAlignment="1">
      <alignment horizontal="center" vertical="center" wrapText="1"/>
    </xf>
    <xf numFmtId="0" fontId="6" fillId="2" borderId="2" xfId="0" applyFont="1" applyFill="1" applyBorder="1" applyAlignment="1">
      <alignment horizontal="center" vertical="center"/>
    </xf>
    <xf numFmtId="0" fontId="22" fillId="0" borderId="0" xfId="0" applyFont="1" applyAlignment="1">
      <alignment horizontal="center" vertical="center"/>
    </xf>
    <xf numFmtId="0" fontId="6" fillId="0" borderId="0" xfId="0" applyFont="1" applyAlignment="1">
      <alignment horizontal="left" vertical="center"/>
    </xf>
    <xf numFmtId="2" fontId="3" fillId="2" borderId="2" xfId="1" applyNumberFormat="1" applyFont="1" applyFill="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164" fontId="3" fillId="15" borderId="12" xfId="1" applyNumberFormat="1" applyFont="1" applyFill="1" applyBorder="1" applyAlignment="1">
      <alignment horizontal="center" vertical="center"/>
    </xf>
    <xf numFmtId="164" fontId="3" fillId="15" borderId="5" xfId="1" applyNumberFormat="1" applyFont="1" applyFill="1" applyBorder="1" applyAlignment="1">
      <alignment horizontal="center" vertical="center"/>
    </xf>
    <xf numFmtId="164" fontId="3" fillId="15" borderId="18" xfId="1" applyNumberFormat="1" applyFont="1" applyFill="1" applyBorder="1" applyAlignment="1">
      <alignment horizontal="center" vertical="center"/>
    </xf>
    <xf numFmtId="164" fontId="3" fillId="15" borderId="7" xfId="1" applyNumberFormat="1" applyFont="1" applyFill="1" applyBorder="1" applyAlignment="1">
      <alignment horizontal="center" vertical="center"/>
    </xf>
    <xf numFmtId="165" fontId="3" fillId="2" borderId="3" xfId="0" applyNumberFormat="1" applyFont="1" applyFill="1" applyBorder="1" applyAlignment="1">
      <alignment horizontal="center" vertical="center"/>
    </xf>
    <xf numFmtId="0" fontId="3" fillId="2" borderId="3" xfId="0" applyFont="1" applyFill="1" applyBorder="1" applyAlignment="1">
      <alignment horizontal="left" vertical="center" wrapText="1"/>
    </xf>
    <xf numFmtId="0" fontId="3" fillId="0" borderId="41" xfId="0" applyFont="1" applyBorder="1"/>
    <xf numFmtId="0" fontId="30" fillId="14" borderId="8" xfId="0" applyFont="1" applyFill="1" applyBorder="1" applyAlignment="1">
      <alignment horizontal="center" vertical="center"/>
    </xf>
    <xf numFmtId="164" fontId="31" fillId="15" borderId="7" xfId="1" applyNumberFormat="1" applyFont="1" applyFill="1" applyBorder="1" applyAlignment="1">
      <alignment horizontal="center" vertical="center"/>
    </xf>
    <xf numFmtId="0" fontId="30" fillId="14" borderId="6" xfId="0" applyFont="1" applyFill="1" applyBorder="1" applyAlignment="1">
      <alignment horizontal="center" vertical="center"/>
    </xf>
    <xf numFmtId="164" fontId="31" fillId="15" borderId="12" xfId="1" applyNumberFormat="1" applyFont="1" applyFill="1" applyBorder="1" applyAlignment="1">
      <alignment horizontal="center" vertical="center"/>
    </xf>
    <xf numFmtId="0" fontId="30" fillId="14" borderId="13" xfId="0" applyFont="1" applyFill="1" applyBorder="1" applyAlignment="1">
      <alignment horizontal="center" vertical="center"/>
    </xf>
    <xf numFmtId="164" fontId="31" fillId="15" borderId="5" xfId="1" applyNumberFormat="1" applyFont="1" applyFill="1" applyBorder="1" applyAlignment="1">
      <alignment horizontal="center" vertical="center"/>
    </xf>
    <xf numFmtId="0" fontId="30" fillId="14" borderId="19" xfId="0" applyFont="1" applyFill="1" applyBorder="1" applyAlignment="1">
      <alignment horizontal="center" vertical="center"/>
    </xf>
    <xf numFmtId="164" fontId="31" fillId="15" borderId="18" xfId="1" applyNumberFormat="1" applyFont="1" applyFill="1" applyBorder="1" applyAlignment="1">
      <alignment horizontal="center" vertical="center"/>
    </xf>
    <xf numFmtId="165" fontId="31" fillId="2" borderId="3" xfId="0" applyNumberFormat="1" applyFont="1" applyFill="1" applyBorder="1" applyAlignment="1">
      <alignment horizontal="center" vertical="center"/>
    </xf>
    <xf numFmtId="0" fontId="31" fillId="2" borderId="3" xfId="0" applyFont="1" applyFill="1" applyBorder="1" applyAlignment="1">
      <alignment horizontal="left" vertical="center" wrapText="1"/>
    </xf>
    <xf numFmtId="0" fontId="31" fillId="2" borderId="2" xfId="0" applyFont="1" applyFill="1" applyBorder="1" applyAlignment="1">
      <alignment horizontal="left" vertical="center" wrapText="1"/>
    </xf>
    <xf numFmtId="0" fontId="3" fillId="0" borderId="34" xfId="0" applyFont="1" applyBorder="1" applyAlignment="1">
      <alignment wrapText="1"/>
    </xf>
    <xf numFmtId="0" fontId="3" fillId="0" borderId="40" xfId="0" applyFont="1" applyBorder="1" applyAlignment="1">
      <alignment wrapText="1"/>
    </xf>
    <xf numFmtId="0" fontId="3" fillId="0" borderId="57" xfId="0" applyFont="1" applyBorder="1" applyAlignment="1">
      <alignment wrapText="1"/>
    </xf>
    <xf numFmtId="0" fontId="3" fillId="0" borderId="10" xfId="0" applyFont="1" applyBorder="1" applyAlignment="1">
      <alignment horizontal="left" vertical="center" wrapText="1"/>
    </xf>
    <xf numFmtId="0" fontId="6" fillId="0" borderId="0" xfId="0" applyFont="1" applyAlignment="1">
      <alignment horizontal="left" vertical="center" wrapText="1"/>
    </xf>
    <xf numFmtId="0" fontId="3" fillId="0" borderId="34" xfId="0" applyFont="1" applyBorder="1" applyAlignment="1">
      <alignment horizontal="left" vertical="center" wrapText="1"/>
    </xf>
    <xf numFmtId="0" fontId="3" fillId="0" borderId="2" xfId="0" applyFont="1" applyBorder="1" applyAlignment="1">
      <alignment wrapText="1"/>
    </xf>
    <xf numFmtId="0" fontId="3" fillId="0" borderId="57" xfId="0" applyFont="1" applyBorder="1" applyAlignment="1">
      <alignment horizontal="left" vertical="center" wrapText="1"/>
    </xf>
    <xf numFmtId="0" fontId="3" fillId="0" borderId="23" xfId="0" applyFont="1" applyBorder="1" applyAlignment="1">
      <alignment horizontal="left" vertical="center" wrapText="1"/>
    </xf>
    <xf numFmtId="0" fontId="3" fillId="0" borderId="57" xfId="0" applyFont="1" applyBorder="1" applyAlignment="1">
      <alignment horizontal="center"/>
    </xf>
    <xf numFmtId="0" fontId="3" fillId="0" borderId="43" xfId="0" applyFont="1" applyBorder="1" applyAlignment="1">
      <alignment wrapText="1"/>
    </xf>
    <xf numFmtId="0" fontId="5" fillId="0" borderId="21" xfId="0" applyFont="1" applyBorder="1" applyAlignment="1">
      <alignment vertical="center"/>
    </xf>
    <xf numFmtId="0" fontId="6" fillId="13" borderId="2" xfId="0" applyFont="1" applyFill="1" applyBorder="1" applyAlignment="1">
      <alignment horizontal="center" vertical="center"/>
    </xf>
    <xf numFmtId="2" fontId="3" fillId="13" borderId="2" xfId="1" applyNumberFormat="1" applyFont="1" applyFill="1" applyBorder="1" applyAlignment="1">
      <alignment horizontal="center" vertical="center"/>
    </xf>
    <xf numFmtId="0" fontId="3" fillId="13" borderId="2" xfId="0" applyFont="1" applyFill="1" applyBorder="1" applyAlignment="1">
      <alignment horizontal="left" vertical="center" wrapText="1"/>
    </xf>
    <xf numFmtId="0" fontId="3" fillId="13" borderId="2" xfId="0" applyFont="1" applyFill="1" applyBorder="1"/>
    <xf numFmtId="2" fontId="3" fillId="13" borderId="2" xfId="1" applyNumberFormat="1" applyFont="1" applyFill="1" applyBorder="1" applyAlignment="1">
      <alignment horizontal="center"/>
    </xf>
    <xf numFmtId="0" fontId="3" fillId="13" borderId="2" xfId="0" applyFont="1" applyFill="1" applyBorder="1" applyAlignment="1">
      <alignment wrapText="1"/>
    </xf>
    <xf numFmtId="0" fontId="3" fillId="13" borderId="1" xfId="0" applyFont="1" applyFill="1" applyBorder="1" applyAlignment="1">
      <alignment wrapText="1"/>
    </xf>
    <xf numFmtId="2" fontId="3" fillId="13" borderId="1" xfId="1" applyNumberFormat="1" applyFont="1" applyFill="1" applyBorder="1" applyAlignment="1">
      <alignment horizontal="center"/>
    </xf>
    <xf numFmtId="0" fontId="5" fillId="0" borderId="41" xfId="0" applyFont="1" applyBorder="1" applyAlignment="1">
      <alignment vertical="center"/>
    </xf>
    <xf numFmtId="0" fontId="5" fillId="2" borderId="41" xfId="0" applyFont="1" applyFill="1" applyBorder="1" applyAlignment="1">
      <alignment vertical="center" wrapText="1"/>
    </xf>
    <xf numFmtId="0" fontId="5" fillId="2" borderId="3" xfId="0" applyFont="1" applyFill="1" applyBorder="1" applyAlignment="1">
      <alignment horizontal="center" vertical="center" wrapText="1"/>
    </xf>
    <xf numFmtId="0" fontId="5" fillId="2" borderId="17" xfId="0" applyFont="1" applyFill="1" applyBorder="1" applyAlignment="1">
      <alignment horizontal="left" vertical="center" wrapText="1"/>
    </xf>
    <xf numFmtId="0" fontId="31" fillId="12" borderId="74" xfId="0" applyFont="1" applyFill="1" applyBorder="1" applyAlignment="1">
      <alignment horizontal="left" vertical="center" wrapText="1"/>
    </xf>
    <xf numFmtId="0" fontId="31" fillId="12" borderId="75" xfId="0" applyFont="1" applyFill="1" applyBorder="1" applyAlignment="1">
      <alignment horizontal="left" vertical="center" wrapText="1"/>
    </xf>
    <xf numFmtId="0" fontId="31" fillId="12" borderId="76" xfId="0" applyFont="1" applyFill="1" applyBorder="1" applyAlignment="1">
      <alignment horizontal="left" vertical="center" wrapText="1"/>
    </xf>
    <xf numFmtId="0" fontId="31" fillId="12" borderId="77" xfId="0" applyFont="1" applyFill="1" applyBorder="1" applyAlignment="1">
      <alignment horizontal="left" vertical="center" wrapText="1"/>
    </xf>
    <xf numFmtId="0" fontId="30" fillId="12" borderId="77" xfId="0" applyFont="1" applyFill="1" applyBorder="1" applyAlignment="1">
      <alignment horizontal="left" vertical="center" wrapText="1"/>
    </xf>
    <xf numFmtId="0" fontId="31" fillId="12" borderId="78" xfId="0" applyFont="1" applyFill="1" applyBorder="1" applyAlignment="1">
      <alignment horizontal="left" vertical="center" wrapText="1"/>
    </xf>
    <xf numFmtId="0" fontId="31" fillId="12" borderId="79" xfId="0" applyFont="1" applyFill="1" applyBorder="1" applyAlignment="1">
      <alignment horizontal="left" vertical="center" wrapText="1"/>
    </xf>
    <xf numFmtId="0" fontId="31" fillId="12" borderId="80" xfId="0" applyFont="1" applyFill="1" applyBorder="1" applyAlignment="1">
      <alignment horizontal="left" vertical="center" wrapText="1"/>
    </xf>
    <xf numFmtId="0" fontId="31" fillId="12" borderId="81" xfId="0" applyFont="1" applyFill="1" applyBorder="1" applyAlignment="1">
      <alignment horizontal="left" vertical="center" wrapText="1"/>
    </xf>
    <xf numFmtId="0" fontId="31" fillId="12" borderId="82" xfId="0" applyFont="1" applyFill="1" applyBorder="1" applyAlignment="1">
      <alignment horizontal="left" vertical="center" wrapText="1"/>
    </xf>
    <xf numFmtId="0" fontId="31" fillId="12" borderId="83" xfId="0" applyFont="1" applyFill="1" applyBorder="1" applyAlignment="1">
      <alignment horizontal="left" vertical="center" wrapText="1"/>
    </xf>
    <xf numFmtId="0" fontId="31" fillId="12" borderId="84" xfId="0" applyFont="1" applyFill="1" applyBorder="1" applyAlignment="1">
      <alignment horizontal="left" vertical="center" wrapText="1"/>
    </xf>
    <xf numFmtId="0" fontId="31" fillId="12" borderId="85" xfId="0" applyFont="1" applyFill="1" applyBorder="1" applyAlignment="1">
      <alignment horizontal="left" vertical="center" wrapText="1"/>
    </xf>
    <xf numFmtId="0" fontId="30" fillId="12" borderId="86" xfId="0" applyFont="1" applyFill="1" applyBorder="1" applyAlignment="1">
      <alignment horizontal="left" vertical="center" wrapText="1"/>
    </xf>
    <xf numFmtId="0" fontId="31" fillId="12" borderId="87" xfId="0" applyFont="1" applyFill="1" applyBorder="1" applyAlignment="1">
      <alignment horizontal="left" vertical="center" wrapText="1"/>
    </xf>
    <xf numFmtId="0" fontId="31" fillId="12" borderId="88" xfId="0" applyFont="1" applyFill="1" applyBorder="1" applyAlignment="1">
      <alignment horizontal="left" vertical="center" wrapText="1"/>
    </xf>
    <xf numFmtId="0" fontId="31" fillId="12" borderId="89" xfId="0" applyFont="1" applyFill="1" applyBorder="1" applyAlignment="1">
      <alignment horizontal="left" vertical="center" wrapText="1"/>
    </xf>
    <xf numFmtId="0" fontId="31" fillId="12" borderId="86" xfId="0" applyFont="1" applyFill="1" applyBorder="1" applyAlignment="1">
      <alignment horizontal="left" vertical="center" wrapText="1"/>
    </xf>
    <xf numFmtId="0" fontId="31" fillId="12" borderId="90" xfId="0" applyFont="1" applyFill="1" applyBorder="1" applyAlignment="1">
      <alignment horizontal="left" vertical="center" wrapText="1"/>
    </xf>
    <xf numFmtId="0" fontId="31" fillId="12" borderId="91" xfId="0" applyFont="1" applyFill="1" applyBorder="1" applyAlignment="1">
      <alignment horizontal="left" vertical="center" wrapText="1"/>
    </xf>
    <xf numFmtId="0" fontId="31" fillId="12" borderId="92" xfId="0" applyFont="1" applyFill="1" applyBorder="1" applyAlignment="1">
      <alignment horizontal="left" vertical="center" wrapText="1"/>
    </xf>
    <xf numFmtId="0" fontId="31" fillId="12" borderId="93" xfId="0" applyFont="1" applyFill="1" applyBorder="1" applyAlignment="1">
      <alignment horizontal="left" vertical="center" wrapText="1"/>
    </xf>
    <xf numFmtId="0" fontId="31" fillId="12" borderId="94" xfId="0" applyFont="1" applyFill="1" applyBorder="1" applyAlignment="1">
      <alignment horizontal="left" vertical="center" wrapText="1"/>
    </xf>
    <xf numFmtId="0" fontId="31" fillId="12" borderId="95" xfId="0" applyFont="1" applyFill="1" applyBorder="1" applyAlignment="1">
      <alignment horizontal="left" vertical="center" wrapText="1"/>
    </xf>
    <xf numFmtId="0" fontId="31" fillId="12" borderId="96" xfId="0" applyFont="1" applyFill="1" applyBorder="1" applyAlignment="1">
      <alignment horizontal="left" vertical="center" wrapText="1"/>
    </xf>
    <xf numFmtId="0" fontId="30" fillId="12" borderId="84" xfId="0" applyFont="1" applyFill="1" applyBorder="1" applyAlignment="1">
      <alignment horizontal="left" vertical="center" wrapText="1"/>
    </xf>
    <xf numFmtId="0" fontId="6" fillId="11" borderId="97" xfId="0" applyFont="1" applyFill="1" applyBorder="1" applyAlignment="1">
      <alignment horizontal="left" vertical="center" wrapText="1"/>
    </xf>
    <xf numFmtId="0" fontId="6" fillId="11" borderId="98"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12" borderId="74" xfId="0" applyFont="1" applyFill="1" applyBorder="1" applyAlignment="1">
      <alignment horizontal="left" vertical="center" wrapText="1"/>
    </xf>
    <xf numFmtId="0" fontId="3" fillId="12" borderId="75" xfId="0" applyFont="1" applyFill="1" applyBorder="1" applyAlignment="1">
      <alignment horizontal="left" vertical="center" wrapText="1"/>
    </xf>
    <xf numFmtId="0" fontId="3" fillId="12" borderId="76" xfId="0" applyFont="1" applyFill="1" applyBorder="1" applyAlignment="1">
      <alignment horizontal="left" vertical="center" wrapText="1"/>
    </xf>
    <xf numFmtId="0" fontId="3" fillId="12" borderId="77" xfId="0" applyFont="1" applyFill="1" applyBorder="1" applyAlignment="1">
      <alignment horizontal="left" vertical="center" wrapText="1"/>
    </xf>
    <xf numFmtId="0" fontId="6" fillId="12" borderId="77" xfId="0" applyFont="1" applyFill="1" applyBorder="1" applyAlignment="1">
      <alignment horizontal="left" vertical="center" wrapText="1"/>
    </xf>
    <xf numFmtId="0" fontId="3" fillId="12" borderId="78" xfId="0" applyFont="1" applyFill="1" applyBorder="1" applyAlignment="1">
      <alignment horizontal="left" vertical="center" wrapText="1"/>
    </xf>
    <xf numFmtId="0" fontId="3" fillId="12" borderId="79" xfId="0" applyFont="1" applyFill="1" applyBorder="1" applyAlignment="1">
      <alignment horizontal="left" vertical="center" wrapText="1"/>
    </xf>
    <xf numFmtId="0" fontId="3" fillId="12" borderId="80" xfId="0" applyFont="1" applyFill="1" applyBorder="1" applyAlignment="1">
      <alignment horizontal="left" vertical="center" wrapText="1"/>
    </xf>
    <xf numFmtId="0" fontId="3" fillId="12" borderId="81" xfId="0" applyFont="1" applyFill="1" applyBorder="1" applyAlignment="1">
      <alignment horizontal="left" vertical="center" wrapText="1"/>
    </xf>
    <xf numFmtId="0" fontId="3" fillId="12" borderId="82" xfId="0" applyFont="1" applyFill="1" applyBorder="1" applyAlignment="1">
      <alignment horizontal="left" vertical="center" wrapText="1"/>
    </xf>
    <xf numFmtId="0" fontId="3" fillId="12" borderId="83" xfId="0" applyFont="1" applyFill="1" applyBorder="1" applyAlignment="1">
      <alignment horizontal="left" vertical="center" wrapText="1"/>
    </xf>
    <xf numFmtId="0" fontId="3" fillId="12" borderId="84" xfId="0" applyFont="1" applyFill="1" applyBorder="1" applyAlignment="1">
      <alignment horizontal="left" vertical="center" wrapText="1"/>
    </xf>
    <xf numFmtId="0" fontId="3" fillId="12" borderId="85" xfId="0" applyFont="1" applyFill="1" applyBorder="1" applyAlignment="1">
      <alignment horizontal="left" vertical="center" wrapText="1"/>
    </xf>
    <xf numFmtId="0" fontId="6" fillId="12" borderId="86" xfId="0" applyFont="1" applyFill="1" applyBorder="1" applyAlignment="1">
      <alignment horizontal="left" vertical="center" wrapText="1"/>
    </xf>
    <xf numFmtId="0" fontId="3" fillId="12" borderId="90" xfId="0" applyFont="1" applyFill="1" applyBorder="1" applyAlignment="1">
      <alignment horizontal="left" vertical="center" wrapText="1"/>
    </xf>
    <xf numFmtId="0" fontId="3" fillId="12" borderId="91" xfId="0" applyFont="1" applyFill="1" applyBorder="1" applyAlignment="1">
      <alignment horizontal="left" vertical="center" wrapText="1"/>
    </xf>
    <xf numFmtId="0" fontId="3" fillId="12" borderId="92" xfId="0" applyFont="1" applyFill="1" applyBorder="1" applyAlignment="1">
      <alignment horizontal="left" vertical="center" wrapText="1"/>
    </xf>
    <xf numFmtId="0" fontId="3" fillId="12" borderId="86" xfId="0" applyFont="1" applyFill="1" applyBorder="1" applyAlignment="1">
      <alignment horizontal="left" vertical="center" wrapText="1"/>
    </xf>
    <xf numFmtId="0" fontId="3" fillId="12" borderId="93" xfId="0" applyFont="1" applyFill="1" applyBorder="1" applyAlignment="1">
      <alignment horizontal="left" vertical="center" wrapText="1"/>
    </xf>
    <xf numFmtId="0" fontId="3" fillId="12" borderId="94" xfId="0" applyFont="1" applyFill="1" applyBorder="1" applyAlignment="1">
      <alignment horizontal="left" vertical="center" wrapText="1"/>
    </xf>
    <xf numFmtId="0" fontId="3" fillId="12" borderId="95" xfId="0" applyFont="1" applyFill="1" applyBorder="1" applyAlignment="1">
      <alignment horizontal="left" vertical="center" wrapText="1"/>
    </xf>
    <xf numFmtId="0" fontId="3" fillId="12" borderId="96" xfId="0" applyFont="1" applyFill="1" applyBorder="1" applyAlignment="1">
      <alignment horizontal="left" vertical="center" wrapText="1"/>
    </xf>
    <xf numFmtId="0" fontId="6" fillId="12" borderId="84" xfId="0" applyFont="1" applyFill="1" applyBorder="1" applyAlignment="1">
      <alignment horizontal="left" vertical="center" wrapText="1"/>
    </xf>
    <xf numFmtId="0" fontId="3" fillId="12" borderId="87" xfId="0" applyFont="1" applyFill="1" applyBorder="1" applyAlignment="1">
      <alignment horizontal="left" vertical="center" wrapText="1"/>
    </xf>
    <xf numFmtId="0" fontId="3" fillId="12" borderId="88" xfId="0" applyFont="1" applyFill="1" applyBorder="1" applyAlignment="1">
      <alignment horizontal="left" vertical="center" wrapText="1"/>
    </xf>
    <xf numFmtId="0" fontId="3" fillId="12" borderId="89" xfId="0" applyFont="1" applyFill="1" applyBorder="1" applyAlignment="1">
      <alignment horizontal="left" vertical="center" wrapText="1"/>
    </xf>
    <xf numFmtId="0" fontId="4" fillId="2" borderId="1" xfId="0" applyFont="1" applyFill="1" applyBorder="1" applyAlignment="1">
      <alignment vertical="center"/>
    </xf>
    <xf numFmtId="166" fontId="32" fillId="2" borderId="41" xfId="1" applyNumberFormat="1" applyFont="1" applyFill="1" applyBorder="1" applyAlignment="1">
      <alignment horizontal="center" vertical="center"/>
    </xf>
    <xf numFmtId="9" fontId="23" fillId="2" borderId="3" xfId="1" applyFont="1" applyFill="1" applyBorder="1" applyAlignment="1">
      <alignment horizontal="center" vertical="center"/>
    </xf>
    <xf numFmtId="0" fontId="31" fillId="12" borderId="100" xfId="0" applyFont="1" applyFill="1" applyBorder="1" applyAlignment="1">
      <alignment horizontal="left" vertical="center" wrapText="1"/>
    </xf>
    <xf numFmtId="0" fontId="31" fillId="12" borderId="101" xfId="0" applyFont="1" applyFill="1" applyBorder="1" applyAlignment="1">
      <alignment horizontal="left" vertical="center" wrapText="1"/>
    </xf>
    <xf numFmtId="0" fontId="3" fillId="12" borderId="100" xfId="0" applyFont="1" applyFill="1" applyBorder="1" applyAlignment="1">
      <alignment horizontal="left" vertical="center" wrapText="1"/>
    </xf>
    <xf numFmtId="0" fontId="3" fillId="12" borderId="101" xfId="0" applyFont="1" applyFill="1" applyBorder="1" applyAlignment="1">
      <alignment horizontal="left" vertical="center" wrapText="1"/>
    </xf>
    <xf numFmtId="0" fontId="3" fillId="0" borderId="40" xfId="0" applyFont="1" applyBorder="1" applyAlignment="1">
      <alignment horizontal="left" vertical="center" wrapText="1"/>
    </xf>
    <xf numFmtId="0" fontId="3" fillId="0" borderId="40" xfId="0" applyFont="1" applyBorder="1" applyAlignment="1">
      <alignment vertical="center" wrapText="1"/>
    </xf>
    <xf numFmtId="0" fontId="3" fillId="0" borderId="45" xfId="0" applyFont="1" applyBorder="1" applyAlignment="1">
      <alignment horizontal="left" vertical="center" wrapText="1"/>
    </xf>
    <xf numFmtId="0" fontId="3" fillId="0" borderId="45" xfId="0" applyFont="1" applyBorder="1" applyAlignment="1">
      <alignment vertical="center" wrapText="1"/>
    </xf>
    <xf numFmtId="0" fontId="0" fillId="0" borderId="0" xfId="0" applyAlignment="1">
      <alignment vertical="top" wrapText="1"/>
    </xf>
    <xf numFmtId="0" fontId="19" fillId="0" borderId="0" xfId="0" applyFont="1"/>
    <xf numFmtId="0" fontId="7" fillId="0" borderId="0" xfId="0" applyFont="1"/>
    <xf numFmtId="0" fontId="28" fillId="0" borderId="0" xfId="0" applyFont="1"/>
    <xf numFmtId="0" fontId="33" fillId="0" borderId="12" xfId="0" applyFont="1" applyBorder="1" applyAlignment="1">
      <alignment horizontal="left" vertical="center" wrapText="1"/>
    </xf>
    <xf numFmtId="0" fontId="0" fillId="0" borderId="12" xfId="0" applyBorder="1" applyAlignment="1">
      <alignment horizontal="left" vertical="center" wrapText="1"/>
    </xf>
    <xf numFmtId="0" fontId="0" fillId="0" borderId="27" xfId="0" applyBorder="1" applyAlignment="1">
      <alignment horizontal="left" vertical="center" wrapText="1"/>
    </xf>
    <xf numFmtId="0" fontId="0" fillId="0" borderId="48" xfId="0" applyBorder="1" applyAlignment="1">
      <alignment horizontal="left" vertical="center" wrapText="1"/>
    </xf>
    <xf numFmtId="0" fontId="0" fillId="0" borderId="15" xfId="0" applyBorder="1" applyAlignment="1">
      <alignment horizontal="left" vertical="center" wrapText="1"/>
    </xf>
    <xf numFmtId="0" fontId="0" fillId="0" borderId="12" xfId="0" applyBorder="1" applyAlignment="1">
      <alignment horizontal="center" vertical="center"/>
    </xf>
    <xf numFmtId="0" fontId="19" fillId="0" borderId="0" xfId="0" applyFont="1" applyAlignment="1">
      <alignment horizontal="center"/>
    </xf>
    <xf numFmtId="0" fontId="0" fillId="0" borderId="27" xfId="0" applyBorder="1" applyAlignment="1">
      <alignment horizontal="center" vertical="center" wrapText="1"/>
    </xf>
    <xf numFmtId="0" fontId="19" fillId="0" borderId="0" xfId="0" applyFont="1" applyAlignment="1">
      <alignment horizontal="center" vertical="center"/>
    </xf>
    <xf numFmtId="0" fontId="34" fillId="0" borderId="37" xfId="0" applyFont="1" applyBorder="1" applyAlignment="1">
      <alignment horizontal="left" vertical="center" wrapText="1"/>
    </xf>
    <xf numFmtId="0" fontId="0" fillId="0" borderId="37" xfId="0" applyBorder="1" applyAlignment="1">
      <alignment horizontal="left" vertical="center" wrapText="1"/>
    </xf>
    <xf numFmtId="0" fontId="0" fillId="0" borderId="39" xfId="0" applyBorder="1" applyAlignment="1">
      <alignment horizontal="left" vertical="center" wrapText="1"/>
    </xf>
    <xf numFmtId="0" fontId="0" fillId="0" borderId="31" xfId="0" applyBorder="1" applyAlignment="1">
      <alignment horizontal="center" vertical="center"/>
    </xf>
    <xf numFmtId="0" fontId="0" fillId="0" borderId="54" xfId="0" applyBorder="1" applyAlignment="1">
      <alignment horizontal="center" vertical="center"/>
    </xf>
    <xf numFmtId="0" fontId="0" fillId="0" borderId="57" xfId="0" applyBorder="1" applyAlignment="1">
      <alignment horizontal="left" vertical="center" wrapText="1"/>
    </xf>
    <xf numFmtId="0" fontId="0" fillId="0" borderId="36" xfId="0" applyBorder="1" applyAlignment="1">
      <alignment horizontal="center" vertical="center"/>
    </xf>
    <xf numFmtId="0" fontId="0" fillId="0" borderId="38" xfId="0" applyBorder="1" applyAlignment="1">
      <alignment horizontal="center" vertical="center"/>
    </xf>
    <xf numFmtId="0" fontId="0" fillId="0" borderId="34" xfId="0" applyBorder="1" applyAlignment="1">
      <alignment horizontal="left" vertical="center" wrapText="1"/>
    </xf>
    <xf numFmtId="0" fontId="0" fillId="0" borderId="40" xfId="0" applyBorder="1" applyAlignment="1">
      <alignment horizontal="left" vertical="center" wrapText="1"/>
    </xf>
    <xf numFmtId="0" fontId="0" fillId="0" borderId="57" xfId="0" applyBorder="1" applyAlignment="1">
      <alignment horizontal="left" vertical="center"/>
    </xf>
    <xf numFmtId="0" fontId="0" fillId="0" borderId="38" xfId="0" applyBorder="1" applyAlignment="1">
      <alignment horizontal="center" vertical="center" wrapText="1"/>
    </xf>
    <xf numFmtId="0" fontId="0" fillId="0" borderId="35" xfId="0" applyBorder="1" applyAlignment="1">
      <alignment horizontal="center" vertical="center" wrapText="1"/>
    </xf>
    <xf numFmtId="0" fontId="2" fillId="6" borderId="12" xfId="0" applyFont="1" applyFill="1" applyBorder="1" applyAlignment="1">
      <alignment vertical="center" wrapText="1"/>
    </xf>
    <xf numFmtId="0" fontId="2" fillId="0" borderId="37" xfId="0" applyFont="1" applyBorder="1" applyAlignment="1">
      <alignment vertical="center" wrapText="1"/>
    </xf>
    <xf numFmtId="0" fontId="34" fillId="0" borderId="15" xfId="0" applyFont="1" applyBorder="1" applyAlignment="1">
      <alignment horizontal="left" vertical="center" wrapText="1"/>
    </xf>
    <xf numFmtId="0" fontId="0" fillId="0" borderId="15" xfId="0" applyBorder="1" applyAlignment="1">
      <alignment horizontal="center" vertical="center" wrapText="1"/>
    </xf>
    <xf numFmtId="0" fontId="33" fillId="0" borderId="15" xfId="0" applyFont="1" applyBorder="1" applyAlignment="1">
      <alignment horizontal="left" vertical="center" wrapText="1"/>
    </xf>
    <xf numFmtId="0" fontId="0" fillId="0" borderId="39" xfId="0" applyBorder="1" applyAlignment="1">
      <alignment horizontal="center" vertical="center" wrapText="1"/>
    </xf>
    <xf numFmtId="0" fontId="0" fillId="0" borderId="15" xfId="0" applyBorder="1" applyAlignment="1">
      <alignment horizontal="center" vertical="center"/>
    </xf>
    <xf numFmtId="0" fontId="0" fillId="6" borderId="35" xfId="0" applyFill="1" applyBorder="1" applyAlignment="1">
      <alignment horizontal="center" vertical="center"/>
    </xf>
    <xf numFmtId="0" fontId="2" fillId="6" borderId="27" xfId="0" applyFont="1" applyFill="1" applyBorder="1" applyAlignment="1">
      <alignment vertical="center" wrapText="1"/>
    </xf>
    <xf numFmtId="0" fontId="0" fillId="6" borderId="35" xfId="0" applyFill="1" applyBorder="1" applyAlignment="1">
      <alignment horizontal="center" vertical="center" wrapText="1"/>
    </xf>
    <xf numFmtId="0" fontId="2" fillId="0" borderId="0" xfId="0" applyFont="1" applyAlignment="1">
      <alignment vertical="center" wrapText="1"/>
    </xf>
    <xf numFmtId="0" fontId="0" fillId="0" borderId="0" xfId="0" applyAlignment="1">
      <alignment horizontal="center" vertical="center" wrapText="1"/>
    </xf>
    <xf numFmtId="0" fontId="33" fillId="0" borderId="0" xfId="0" applyFont="1" applyAlignment="1">
      <alignment horizontal="left" vertical="center" wrapText="1"/>
    </xf>
    <xf numFmtId="0" fontId="36" fillId="0" borderId="13" xfId="0" applyFont="1" applyBorder="1" applyAlignment="1">
      <alignment horizontal="left" vertical="center"/>
    </xf>
    <xf numFmtId="9" fontId="23" fillId="0" borderId="0" xfId="1" applyFont="1" applyAlignment="1">
      <alignment horizontal="center" vertical="center"/>
    </xf>
    <xf numFmtId="9" fontId="25" fillId="2" borderId="41" xfId="1" applyFont="1" applyFill="1" applyBorder="1" applyAlignment="1">
      <alignment horizontal="center" vertical="center" wrapText="1"/>
    </xf>
    <xf numFmtId="9" fontId="23" fillId="0" borderId="41" xfId="1" applyFont="1" applyBorder="1" applyAlignment="1">
      <alignment horizontal="center" vertical="center" wrapText="1"/>
    </xf>
    <xf numFmtId="9" fontId="23" fillId="0" borderId="42" xfId="1" applyFont="1" applyBorder="1" applyAlignment="1">
      <alignment horizontal="center" vertical="center"/>
    </xf>
    <xf numFmtId="9" fontId="23" fillId="0" borderId="49" xfId="1" applyFont="1" applyBorder="1" applyAlignment="1">
      <alignment horizontal="center" vertical="center"/>
    </xf>
    <xf numFmtId="9" fontId="23" fillId="0" borderId="50" xfId="1" applyFont="1" applyBorder="1" applyAlignment="1">
      <alignment horizontal="center" vertical="center"/>
    </xf>
    <xf numFmtId="9" fontId="4" fillId="2" borderId="2" xfId="0" applyNumberFormat="1" applyFont="1" applyFill="1" applyBorder="1" applyAlignment="1">
      <alignment vertical="center"/>
    </xf>
    <xf numFmtId="9" fontId="23" fillId="13" borderId="2" xfId="1" applyFont="1" applyFill="1" applyBorder="1" applyAlignment="1">
      <alignment horizontal="center" vertical="center"/>
    </xf>
    <xf numFmtId="9" fontId="23" fillId="0" borderId="3" xfId="1" applyFont="1" applyBorder="1" applyAlignment="1">
      <alignment horizontal="center" vertical="center"/>
    </xf>
    <xf numFmtId="9" fontId="23" fillId="2" borderId="2" xfId="1" applyFont="1" applyFill="1" applyBorder="1" applyAlignment="1">
      <alignment horizontal="center" vertical="center" textRotation="90" wrapText="1"/>
    </xf>
    <xf numFmtId="9" fontId="23" fillId="13" borderId="2" xfId="1" applyFont="1" applyFill="1" applyBorder="1" applyAlignment="1">
      <alignment horizontal="center" vertical="center" textRotation="90" wrapText="1"/>
    </xf>
    <xf numFmtId="9" fontId="23" fillId="0" borderId="42" xfId="1" applyFont="1" applyBorder="1" applyAlignment="1">
      <alignment horizontal="center" vertical="center" wrapText="1"/>
    </xf>
    <xf numFmtId="0" fontId="19" fillId="7" borderId="57" xfId="0" applyFont="1" applyFill="1" applyBorder="1"/>
    <xf numFmtId="0" fontId="19" fillId="7" borderId="32" xfId="0" applyFont="1" applyFill="1" applyBorder="1"/>
    <xf numFmtId="0" fontId="28" fillId="7" borderId="36" xfId="0" applyFont="1" applyFill="1" applyBorder="1"/>
    <xf numFmtId="0" fontId="19" fillId="7" borderId="0" xfId="0" applyFont="1" applyFill="1"/>
    <xf numFmtId="0" fontId="19" fillId="7" borderId="37" xfId="0" applyFont="1" applyFill="1" applyBorder="1"/>
    <xf numFmtId="0" fontId="28" fillId="7" borderId="38" xfId="0" applyFont="1" applyFill="1" applyBorder="1"/>
    <xf numFmtId="0" fontId="19" fillId="7" borderId="34" xfId="0" applyFont="1" applyFill="1" applyBorder="1"/>
    <xf numFmtId="0" fontId="19" fillId="7" borderId="39" xfId="0" applyFont="1" applyFill="1" applyBorder="1"/>
    <xf numFmtId="0" fontId="3" fillId="7" borderId="57" xfId="0" applyFont="1" applyFill="1" applyBorder="1" applyAlignment="1">
      <alignment horizontal="left" vertical="center" wrapText="1"/>
    </xf>
    <xf numFmtId="0" fontId="3" fillId="7" borderId="57" xfId="0" applyFont="1" applyFill="1" applyBorder="1" applyAlignment="1">
      <alignment vertical="center" wrapText="1"/>
    </xf>
    <xf numFmtId="0" fontId="4" fillId="7" borderId="57" xfId="0" applyFont="1" applyFill="1" applyBorder="1" applyAlignment="1">
      <alignment vertical="center"/>
    </xf>
    <xf numFmtId="9" fontId="23" fillId="7" borderId="32" xfId="1" applyFont="1" applyFill="1" applyBorder="1" applyAlignment="1">
      <alignment horizontal="center" vertical="center"/>
    </xf>
    <xf numFmtId="0" fontId="3" fillId="7" borderId="0" xfId="0" applyFont="1" applyFill="1" applyAlignment="1">
      <alignment horizontal="left" vertical="center" wrapText="1"/>
    </xf>
    <xf numFmtId="0" fontId="3" fillId="7" borderId="0" xfId="0" applyFont="1" applyFill="1" applyAlignment="1">
      <alignment vertical="center" wrapText="1"/>
    </xf>
    <xf numFmtId="0" fontId="4" fillId="7" borderId="0" xfId="0" applyFont="1" applyFill="1" applyAlignment="1">
      <alignment vertical="center"/>
    </xf>
    <xf numFmtId="9" fontId="23" fillId="7" borderId="37" xfId="1" applyFont="1" applyFill="1" applyBorder="1" applyAlignment="1">
      <alignment horizontal="center" vertical="center"/>
    </xf>
    <xf numFmtId="0" fontId="3" fillId="7" borderId="34" xfId="0" applyFont="1" applyFill="1" applyBorder="1" applyAlignment="1">
      <alignment horizontal="left" vertical="center" wrapText="1"/>
    </xf>
    <xf numFmtId="0" fontId="3" fillId="7" borderId="34" xfId="0" applyFont="1" applyFill="1" applyBorder="1" applyAlignment="1">
      <alignment vertical="center" wrapText="1"/>
    </xf>
    <xf numFmtId="0" fontId="4" fillId="7" borderId="34" xfId="0" applyFont="1" applyFill="1" applyBorder="1" applyAlignment="1">
      <alignment vertical="center"/>
    </xf>
    <xf numFmtId="9" fontId="23" fillId="7" borderId="39" xfId="1" applyFont="1" applyFill="1" applyBorder="1" applyAlignment="1">
      <alignment horizontal="center" vertical="center"/>
    </xf>
    <xf numFmtId="0" fontId="34" fillId="0" borderId="15" xfId="0" applyFont="1" applyBorder="1" applyAlignment="1">
      <alignment horizontal="center" vertical="center" wrapText="1"/>
    </xf>
    <xf numFmtId="0" fontId="0" fillId="0" borderId="57" xfId="0" applyBorder="1" applyAlignment="1">
      <alignment horizontal="center" vertical="center"/>
    </xf>
    <xf numFmtId="0" fontId="0" fillId="0" borderId="32" xfId="0" applyBorder="1" applyAlignment="1">
      <alignment horizontal="center" vertical="center"/>
    </xf>
    <xf numFmtId="0" fontId="0" fillId="0" borderId="37" xfId="0" applyBorder="1" applyAlignment="1">
      <alignment horizontal="center" vertical="center" wrapText="1"/>
    </xf>
    <xf numFmtId="0" fontId="34" fillId="0" borderId="12" xfId="0" applyFont="1" applyBorder="1" applyAlignment="1">
      <alignment horizontal="center" vertical="center" wrapText="1"/>
    </xf>
    <xf numFmtId="0" fontId="0" fillId="0" borderId="31" xfId="0" applyBorder="1" applyAlignment="1">
      <alignment horizontal="center" vertical="center" wrapText="1"/>
    </xf>
    <xf numFmtId="0" fontId="6" fillId="16" borderId="5" xfId="0" applyFont="1" applyFill="1" applyBorder="1" applyAlignment="1">
      <alignment horizontal="center" vertical="center"/>
    </xf>
    <xf numFmtId="0" fontId="6" fillId="16" borderId="4" xfId="0" applyFont="1" applyFill="1" applyBorder="1" applyAlignment="1">
      <alignment horizontal="center" vertical="center"/>
    </xf>
    <xf numFmtId="0" fontId="0" fillId="0" borderId="37" xfId="0" applyBorder="1" applyAlignment="1">
      <alignment horizontal="center" vertical="center"/>
    </xf>
    <xf numFmtId="0" fontId="0" fillId="0" borderId="32" xfId="0" applyBorder="1" applyAlignment="1">
      <alignment horizontal="center" vertical="center" wrapText="1"/>
    </xf>
    <xf numFmtId="0" fontId="33" fillId="0" borderId="15" xfId="0" applyFont="1" applyBorder="1" applyAlignment="1">
      <alignment horizontal="center" vertical="center" wrapText="1"/>
    </xf>
    <xf numFmtId="0" fontId="28" fillId="7" borderId="0" xfId="0" applyFont="1" applyFill="1"/>
    <xf numFmtId="0" fontId="19" fillId="0" borderId="42" xfId="0" applyFont="1" applyBorder="1"/>
    <xf numFmtId="0" fontId="2" fillId="17" borderId="44" xfId="0" applyFont="1" applyFill="1" applyBorder="1" applyAlignment="1">
      <alignment wrapText="1"/>
    </xf>
    <xf numFmtId="0" fontId="19" fillId="0" borderId="49" xfId="0" applyFont="1" applyBorder="1"/>
    <xf numFmtId="0" fontId="2" fillId="17" borderId="102" xfId="0" applyFont="1" applyFill="1" applyBorder="1" applyAlignment="1">
      <alignment wrapText="1"/>
    </xf>
    <xf numFmtId="0" fontId="19" fillId="0" borderId="50" xfId="0" applyFont="1" applyBorder="1"/>
    <xf numFmtId="0" fontId="2" fillId="17" borderId="103" xfId="0" applyFont="1" applyFill="1" applyBorder="1" applyAlignment="1">
      <alignment wrapText="1"/>
    </xf>
    <xf numFmtId="0" fontId="39" fillId="0" borderId="0" xfId="0" applyFont="1"/>
    <xf numFmtId="0" fontId="4" fillId="3" borderId="36" xfId="0" applyFont="1" applyFill="1" applyBorder="1" applyAlignment="1">
      <alignment horizontal="left" vertical="center" wrapText="1"/>
    </xf>
    <xf numFmtId="0" fontId="4" fillId="3" borderId="38" xfId="0" applyFont="1" applyFill="1" applyBorder="1" applyAlignment="1">
      <alignment horizontal="left" vertical="center" wrapText="1"/>
    </xf>
    <xf numFmtId="0" fontId="4" fillId="3" borderId="54" xfId="0" applyFont="1" applyFill="1" applyBorder="1" applyAlignment="1">
      <alignment horizontal="left" vertical="center" wrapText="1"/>
    </xf>
    <xf numFmtId="0" fontId="4" fillId="7" borderId="57" xfId="0" applyFont="1" applyFill="1" applyBorder="1" applyAlignment="1">
      <alignment horizontal="left" vertical="center" wrapText="1"/>
    </xf>
    <xf numFmtId="0" fontId="4" fillId="7" borderId="0" xfId="0" applyFont="1" applyFill="1" applyAlignment="1">
      <alignment horizontal="left" vertical="center" wrapText="1"/>
    </xf>
    <xf numFmtId="0" fontId="4" fillId="7" borderId="34" xfId="0" applyFont="1" applyFill="1" applyBorder="1" applyAlignment="1">
      <alignment horizontal="left" vertical="center" wrapText="1"/>
    </xf>
    <xf numFmtId="0" fontId="4" fillId="0" borderId="0" xfId="0" applyFont="1" applyAlignment="1">
      <alignment horizontal="left" vertical="center" wrapText="1"/>
    </xf>
    <xf numFmtId="0" fontId="4" fillId="3" borderId="65" xfId="0" applyFont="1" applyFill="1" applyBorder="1" applyAlignment="1">
      <alignment horizontal="left" vertical="center" wrapText="1"/>
    </xf>
    <xf numFmtId="0" fontId="4" fillId="3" borderId="35" xfId="0" applyFont="1" applyFill="1" applyBorder="1" applyAlignment="1">
      <alignment horizontal="left" vertical="center" wrapText="1"/>
    </xf>
    <xf numFmtId="0" fontId="4" fillId="2" borderId="2" xfId="0" applyFont="1" applyFill="1" applyBorder="1" applyAlignment="1">
      <alignment horizontal="left" vertical="center" wrapText="1"/>
    </xf>
    <xf numFmtId="9" fontId="4" fillId="3" borderId="38" xfId="1" applyFont="1" applyFill="1" applyBorder="1" applyAlignment="1">
      <alignment horizontal="left" vertical="center" wrapText="1"/>
    </xf>
    <xf numFmtId="0" fontId="3" fillId="2" borderId="2" xfId="0" applyFont="1" applyFill="1" applyBorder="1" applyAlignment="1">
      <alignment horizontal="left" vertical="center" textRotation="90" wrapText="1"/>
    </xf>
    <xf numFmtId="0" fontId="41" fillId="0" borderId="26" xfId="0" applyFont="1" applyBorder="1" applyAlignment="1">
      <alignment horizontal="center" wrapText="1"/>
    </xf>
    <xf numFmtId="0" fontId="42" fillId="0" borderId="21" xfId="0" applyFont="1" applyBorder="1" applyAlignment="1">
      <alignment horizontal="center"/>
    </xf>
    <xf numFmtId="9" fontId="7" fillId="2" borderId="41" xfId="1" applyFont="1" applyFill="1" applyBorder="1" applyAlignment="1">
      <alignment horizontal="center" vertical="center"/>
    </xf>
    <xf numFmtId="0" fontId="35" fillId="2" borderId="2" xfId="0" applyFont="1" applyFill="1" applyBorder="1" applyAlignment="1">
      <alignment vertical="center"/>
    </xf>
    <xf numFmtId="0" fontId="29" fillId="0" borderId="58" xfId="0" applyFont="1" applyBorder="1" applyAlignment="1">
      <alignment horizontal="left" vertical="center" wrapText="1"/>
    </xf>
    <xf numFmtId="0" fontId="29" fillId="0" borderId="14" xfId="0" applyFont="1" applyBorder="1" applyAlignment="1">
      <alignment horizontal="left" vertical="center" wrapText="1"/>
    </xf>
    <xf numFmtId="0" fontId="35" fillId="2" borderId="2" xfId="0" applyFont="1" applyFill="1" applyBorder="1" applyAlignment="1">
      <alignment horizontal="left" vertical="center"/>
    </xf>
    <xf numFmtId="0" fontId="29" fillId="0" borderId="72" xfId="0" applyFont="1" applyBorder="1" applyAlignment="1">
      <alignment horizontal="left" vertical="center" wrapText="1"/>
    </xf>
    <xf numFmtId="0" fontId="4" fillId="6" borderId="61" xfId="0" applyFont="1" applyFill="1" applyBorder="1" applyAlignment="1">
      <alignment vertical="center" wrapText="1"/>
    </xf>
    <xf numFmtId="0" fontId="4" fillId="6" borderId="6" xfId="0" applyFont="1" applyFill="1" applyBorder="1" applyAlignment="1">
      <alignment vertical="center"/>
    </xf>
    <xf numFmtId="0" fontId="4" fillId="6" borderId="71" xfId="0" applyFont="1" applyFill="1" applyBorder="1" applyAlignment="1">
      <alignment vertical="center" wrapText="1"/>
    </xf>
    <xf numFmtId="0" fontId="4" fillId="6" borderId="6" xfId="0" applyFont="1" applyFill="1" applyBorder="1" applyAlignment="1">
      <alignment vertical="center" wrapText="1"/>
    </xf>
    <xf numFmtId="0" fontId="29" fillId="0" borderId="29" xfId="0" applyFont="1" applyBorder="1" applyAlignment="1">
      <alignment vertical="center" wrapText="1"/>
    </xf>
    <xf numFmtId="0" fontId="29" fillId="0" borderId="28" xfId="0" applyFont="1" applyBorder="1" applyAlignment="1">
      <alignment vertical="center" wrapText="1"/>
    </xf>
    <xf numFmtId="0" fontId="29" fillId="0" borderId="25" xfId="0" applyFont="1" applyBorder="1" applyAlignment="1">
      <alignment vertical="center" wrapText="1"/>
    </xf>
    <xf numFmtId="0" fontId="29" fillId="0" borderId="28" xfId="0" applyFont="1" applyBorder="1" applyAlignment="1">
      <alignment horizontal="left" vertical="center" wrapText="1"/>
    </xf>
    <xf numFmtId="0" fontId="29" fillId="0" borderId="41" xfId="0" applyFont="1" applyBorder="1" applyAlignment="1">
      <alignment vertical="center" wrapText="1"/>
    </xf>
    <xf numFmtId="0" fontId="29" fillId="0" borderId="29" xfId="0" applyFont="1" applyBorder="1" applyAlignment="1">
      <alignment horizontal="left" vertical="center" wrapText="1"/>
    </xf>
    <xf numFmtId="0" fontId="7" fillId="7" borderId="36" xfId="0" applyFont="1" applyFill="1" applyBorder="1"/>
    <xf numFmtId="0" fontId="7" fillId="7" borderId="38" xfId="0" applyFont="1" applyFill="1" applyBorder="1"/>
    <xf numFmtId="0" fontId="7" fillId="0" borderId="33" xfId="0" applyFont="1" applyBorder="1" applyAlignment="1">
      <alignment horizontal="center" vertical="center"/>
    </xf>
    <xf numFmtId="0" fontId="4" fillId="2" borderId="3" xfId="0" applyFont="1" applyFill="1" applyBorder="1" applyAlignment="1">
      <alignment vertical="center" textRotation="90" wrapText="1"/>
    </xf>
    <xf numFmtId="0" fontId="7" fillId="0" borderId="0" xfId="0" applyFont="1" applyAlignment="1">
      <alignment horizontal="center" vertical="center"/>
    </xf>
    <xf numFmtId="0" fontId="7" fillId="7" borderId="0" xfId="0" applyFont="1" applyFill="1" applyAlignment="1">
      <alignment horizontal="center" vertical="center"/>
    </xf>
    <xf numFmtId="0" fontId="38" fillId="7" borderId="54" xfId="0" applyFont="1" applyFill="1" applyBorder="1"/>
    <xf numFmtId="0" fontId="43" fillId="0" borderId="17" xfId="0" applyFont="1" applyBorder="1" applyAlignment="1">
      <alignment horizontal="left" vertical="center" wrapText="1"/>
    </xf>
    <xf numFmtId="0" fontId="4" fillId="6" borderId="19" xfId="0" quotePrefix="1" applyFont="1" applyFill="1" applyBorder="1" applyAlignment="1">
      <alignment vertical="center" wrapText="1"/>
    </xf>
    <xf numFmtId="0" fontId="6" fillId="18" borderId="63" xfId="0" applyFont="1" applyFill="1" applyBorder="1" applyAlignment="1">
      <alignment horizontal="center" vertical="center" wrapText="1"/>
    </xf>
    <xf numFmtId="0" fontId="6" fillId="18" borderId="97" xfId="0" applyFont="1" applyFill="1" applyBorder="1" applyAlignment="1">
      <alignment horizontal="left" vertical="center" wrapText="1"/>
    </xf>
    <xf numFmtId="0" fontId="6" fillId="18" borderId="99" xfId="0" applyFont="1" applyFill="1" applyBorder="1" applyAlignment="1">
      <alignment horizontal="left" vertical="center" wrapText="1"/>
    </xf>
    <xf numFmtId="0" fontId="6" fillId="19" borderId="63" xfId="0" applyFont="1" applyFill="1" applyBorder="1" applyAlignment="1">
      <alignment horizontal="center" vertical="center" wrapText="1"/>
    </xf>
    <xf numFmtId="0" fontId="6" fillId="19" borderId="97" xfId="0" applyFont="1" applyFill="1" applyBorder="1" applyAlignment="1">
      <alignment horizontal="left" vertical="center" wrapText="1"/>
    </xf>
    <xf numFmtId="0" fontId="6" fillId="19" borderId="99" xfId="0" applyFont="1" applyFill="1" applyBorder="1" applyAlignment="1">
      <alignment horizontal="left" vertical="center" wrapText="1"/>
    </xf>
    <xf numFmtId="0" fontId="6" fillId="20" borderId="63" xfId="0" applyFont="1" applyFill="1" applyBorder="1" applyAlignment="1">
      <alignment horizontal="center" vertical="center" wrapText="1"/>
    </xf>
    <xf numFmtId="0" fontId="6" fillId="20" borderId="97" xfId="0" applyFont="1" applyFill="1" applyBorder="1" applyAlignment="1">
      <alignment horizontal="left" vertical="center" wrapText="1"/>
    </xf>
    <xf numFmtId="0" fontId="6" fillId="20" borderId="99" xfId="0" applyFont="1" applyFill="1" applyBorder="1" applyAlignment="1">
      <alignment horizontal="left" vertical="center" wrapText="1"/>
    </xf>
    <xf numFmtId="0" fontId="6" fillId="21" borderId="63" xfId="0" applyFont="1" applyFill="1" applyBorder="1" applyAlignment="1">
      <alignment horizontal="center" vertical="center" wrapText="1"/>
    </xf>
    <xf numFmtId="0" fontId="6" fillId="21" borderId="97" xfId="0" applyFont="1" applyFill="1" applyBorder="1" applyAlignment="1">
      <alignment horizontal="left" vertical="center" wrapText="1"/>
    </xf>
    <xf numFmtId="0" fontId="6" fillId="21" borderId="99" xfId="0" applyFont="1" applyFill="1" applyBorder="1" applyAlignment="1">
      <alignment horizontal="left" vertical="center" wrapText="1"/>
    </xf>
    <xf numFmtId="0" fontId="2" fillId="21" borderId="0" xfId="0" applyFont="1" applyFill="1"/>
    <xf numFmtId="0" fontId="8" fillId="0" borderId="0" xfId="0" applyFont="1"/>
    <xf numFmtId="0" fontId="46" fillId="0" borderId="0" xfId="0" applyFont="1"/>
    <xf numFmtId="0" fontId="3" fillId="0" borderId="33" xfId="0" applyFont="1" applyBorder="1"/>
    <xf numFmtId="0" fontId="3" fillId="0" borderId="24" xfId="0" applyFont="1" applyBorder="1"/>
    <xf numFmtId="164" fontId="3" fillId="15" borderId="105" xfId="1" applyNumberFormat="1" applyFont="1" applyFill="1" applyBorder="1" applyAlignment="1">
      <alignment horizontal="center" vertical="center"/>
    </xf>
    <xf numFmtId="164" fontId="3" fillId="15" borderId="27" xfId="1" applyNumberFormat="1" applyFont="1" applyFill="1" applyBorder="1" applyAlignment="1">
      <alignment horizontal="center" vertical="center"/>
    </xf>
    <xf numFmtId="164" fontId="3" fillId="15" borderId="106" xfId="1" applyNumberFormat="1" applyFont="1" applyFill="1" applyBorder="1" applyAlignment="1">
      <alignment horizontal="center" vertical="center"/>
    </xf>
    <xf numFmtId="0" fontId="6" fillId="18" borderId="37" xfId="0" applyFont="1" applyFill="1" applyBorder="1" applyAlignment="1">
      <alignment horizontal="center" vertical="center" wrapText="1"/>
    </xf>
    <xf numFmtId="0" fontId="6" fillId="14" borderId="104" xfId="0" applyFont="1" applyFill="1" applyBorder="1" applyAlignment="1">
      <alignment horizontal="center" vertical="center"/>
    </xf>
    <xf numFmtId="0" fontId="3" fillId="0" borderId="11" xfId="0" applyFont="1" applyBorder="1"/>
    <xf numFmtId="0" fontId="3" fillId="0" borderId="55" xfId="0" applyFont="1" applyBorder="1"/>
    <xf numFmtId="0" fontId="3" fillId="0" borderId="70" xfId="0" applyFont="1" applyBorder="1"/>
    <xf numFmtId="0" fontId="4" fillId="2" borderId="0" xfId="0" applyFont="1" applyFill="1" applyAlignment="1">
      <alignment vertical="center"/>
    </xf>
    <xf numFmtId="0" fontId="3" fillId="13" borderId="0" xfId="0" applyFont="1" applyFill="1" applyAlignment="1">
      <alignment horizontal="center"/>
    </xf>
    <xf numFmtId="164" fontId="3" fillId="15" borderId="56" xfId="1" applyNumberFormat="1" applyFont="1" applyFill="1" applyBorder="1" applyAlignment="1">
      <alignment horizontal="center" vertical="center"/>
    </xf>
    <xf numFmtId="0" fontId="3" fillId="0" borderId="33" xfId="0" applyFont="1" applyBorder="1" applyAlignment="1">
      <alignment vertical="center"/>
    </xf>
    <xf numFmtId="0" fontId="3" fillId="0" borderId="24" xfId="0" applyFont="1" applyBorder="1" applyAlignment="1">
      <alignment vertical="center"/>
    </xf>
    <xf numFmtId="0" fontId="3" fillId="2" borderId="0" xfId="0" applyFont="1" applyFill="1" applyAlignment="1">
      <alignment horizontal="center"/>
    </xf>
    <xf numFmtId="0" fontId="50" fillId="7" borderId="57" xfId="0" applyFont="1" applyFill="1" applyBorder="1" applyAlignment="1">
      <alignment horizontal="center" vertical="center"/>
    </xf>
    <xf numFmtId="165" fontId="3" fillId="2" borderId="24" xfId="0" applyNumberFormat="1" applyFont="1" applyFill="1" applyBorder="1" applyAlignment="1">
      <alignment horizontal="center" vertical="center"/>
    </xf>
    <xf numFmtId="0" fontId="13" fillId="0" borderId="10" xfId="0" applyFont="1" applyBorder="1" applyAlignment="1">
      <alignment vertical="center"/>
    </xf>
    <xf numFmtId="0" fontId="0" fillId="4" borderId="104" xfId="0" applyFill="1" applyBorder="1"/>
    <xf numFmtId="0" fontId="51" fillId="0" borderId="0" xfId="0" applyFont="1"/>
    <xf numFmtId="49" fontId="51" fillId="0" borderId="0" xfId="0" quotePrefix="1" applyNumberFormat="1" applyFont="1"/>
    <xf numFmtId="0" fontId="51" fillId="0" borderId="0" xfId="0" quotePrefix="1" applyFont="1"/>
    <xf numFmtId="0" fontId="0" fillId="0" borderId="34" xfId="0" applyBorder="1"/>
    <xf numFmtId="0" fontId="0" fillId="0" borderId="34" xfId="0" applyBorder="1" applyAlignment="1">
      <alignment vertical="center"/>
    </xf>
    <xf numFmtId="0" fontId="52" fillId="0" borderId="21" xfId="0" applyFont="1" applyBorder="1" applyAlignment="1">
      <alignment horizontal="center"/>
    </xf>
    <xf numFmtId="0" fontId="53" fillId="0" borderId="26" xfId="0" applyFont="1" applyBorder="1" applyAlignment="1">
      <alignment horizontal="center" wrapText="1"/>
    </xf>
    <xf numFmtId="0" fontId="0" fillId="4" borderId="40" xfId="0" applyFill="1" applyBorder="1" applyAlignment="1">
      <alignment vertical="center"/>
    </xf>
    <xf numFmtId="0" fontId="8" fillId="4" borderId="0" xfId="0" applyFont="1" applyFill="1" applyAlignment="1">
      <alignment horizontal="left" vertical="center" wrapText="1"/>
    </xf>
    <xf numFmtId="0" fontId="0" fillId="4" borderId="40" xfId="0" applyFill="1" applyBorder="1" applyAlignment="1">
      <alignment horizontal="left" vertical="center" wrapText="1"/>
    </xf>
    <xf numFmtId="0" fontId="0" fillId="4" borderId="40" xfId="0" applyFill="1" applyBorder="1" applyAlignment="1">
      <alignment vertical="top" wrapText="1"/>
    </xf>
    <xf numFmtId="0" fontId="0" fillId="4" borderId="49" xfId="0" applyFill="1" applyBorder="1" applyAlignment="1">
      <alignment horizontal="left" vertical="center" wrapText="1"/>
    </xf>
    <xf numFmtId="0" fontId="0" fillId="4" borderId="102" xfId="0" applyFill="1" applyBorder="1" applyAlignment="1">
      <alignment horizontal="left" vertical="center" wrapText="1"/>
    </xf>
    <xf numFmtId="0" fontId="0" fillId="14" borderId="0" xfId="0" applyFill="1"/>
    <xf numFmtId="0" fontId="0" fillId="14" borderId="30" xfId="0" applyFill="1" applyBorder="1"/>
    <xf numFmtId="0" fontId="0" fillId="14" borderId="33" xfId="0" applyFill="1" applyBorder="1"/>
    <xf numFmtId="0" fontId="0" fillId="4" borderId="49" xfId="0" applyFill="1" applyBorder="1"/>
    <xf numFmtId="0" fontId="0" fillId="4" borderId="102" xfId="0" applyFill="1" applyBorder="1"/>
    <xf numFmtId="0" fontId="0" fillId="4" borderId="49" xfId="0" applyFill="1" applyBorder="1" applyAlignment="1">
      <alignment vertical="top" wrapText="1"/>
    </xf>
    <xf numFmtId="0" fontId="0" fillId="4" borderId="102" xfId="0" applyFill="1" applyBorder="1" applyAlignment="1">
      <alignment vertical="top" wrapText="1"/>
    </xf>
    <xf numFmtId="0" fontId="55" fillId="0" borderId="34" xfId="0" applyFont="1" applyBorder="1"/>
    <xf numFmtId="0" fontId="0" fillId="22" borderId="33" xfId="0" applyFill="1" applyBorder="1" applyAlignment="1">
      <alignment horizontal="left" vertical="top" wrapText="1"/>
    </xf>
    <xf numFmtId="0" fontId="0" fillId="22" borderId="0" xfId="0" applyFill="1" applyAlignment="1">
      <alignment horizontal="left" vertical="top" wrapText="1"/>
    </xf>
    <xf numFmtId="0" fontId="0" fillId="22" borderId="30" xfId="0" applyFill="1" applyBorder="1" applyAlignment="1">
      <alignment horizontal="left" vertical="top" wrapText="1"/>
    </xf>
    <xf numFmtId="0" fontId="0" fillId="22" borderId="24" xfId="0" applyFill="1" applyBorder="1" applyAlignment="1">
      <alignment horizontal="left" vertical="top" wrapText="1"/>
    </xf>
    <xf numFmtId="0" fontId="0" fillId="22" borderId="23" xfId="0" applyFill="1" applyBorder="1" applyAlignment="1">
      <alignment horizontal="left" vertical="top" wrapText="1"/>
    </xf>
    <xf numFmtId="0" fontId="0" fillId="22" borderId="22" xfId="0" applyFill="1" applyBorder="1" applyAlignment="1">
      <alignment horizontal="left" vertical="top" wrapText="1"/>
    </xf>
    <xf numFmtId="0" fontId="0" fillId="6" borderId="118" xfId="0" applyFill="1" applyBorder="1" applyAlignment="1">
      <alignment horizontal="left" vertical="top" wrapText="1"/>
    </xf>
    <xf numFmtId="0" fontId="0" fillId="6" borderId="115" xfId="0" applyFill="1" applyBorder="1" applyAlignment="1">
      <alignment horizontal="left" vertical="top" wrapText="1"/>
    </xf>
    <xf numFmtId="0" fontId="0" fillId="6" borderId="119" xfId="0" applyFill="1" applyBorder="1" applyAlignment="1">
      <alignment horizontal="left" vertical="top" wrapText="1"/>
    </xf>
    <xf numFmtId="0" fontId="9" fillId="22" borderId="70" xfId="0" applyFont="1" applyFill="1" applyBorder="1" applyAlignment="1">
      <alignment horizontal="left"/>
    </xf>
    <xf numFmtId="0" fontId="9" fillId="22" borderId="57" xfId="0" applyFont="1" applyFill="1" applyBorder="1" applyAlignment="1">
      <alignment horizontal="left"/>
    </xf>
    <xf numFmtId="0" fontId="9" fillId="22" borderId="73" xfId="0" applyFont="1" applyFill="1" applyBorder="1" applyAlignment="1">
      <alignment horizontal="left"/>
    </xf>
    <xf numFmtId="0" fontId="8" fillId="0" borderId="0" xfId="0" applyFont="1" applyAlignment="1">
      <alignment horizontal="left" vertical="center" wrapText="1"/>
    </xf>
    <xf numFmtId="0" fontId="8" fillId="0" borderId="34" xfId="0" applyFont="1" applyBorder="1" applyAlignment="1">
      <alignment horizontal="left" vertical="center" wrapText="1"/>
    </xf>
    <xf numFmtId="0" fontId="0" fillId="14" borderId="33" xfId="0" applyFill="1" applyBorder="1" applyAlignment="1">
      <alignment horizontal="left" wrapText="1"/>
    </xf>
    <xf numFmtId="0" fontId="0" fillId="14" borderId="0" xfId="0" applyFill="1" applyAlignment="1">
      <alignment horizontal="left" wrapText="1"/>
    </xf>
    <xf numFmtId="0" fontId="0" fillId="14" borderId="30" xfId="0" applyFill="1" applyBorder="1" applyAlignment="1">
      <alignment horizontal="left" wrapText="1"/>
    </xf>
    <xf numFmtId="0" fontId="0" fillId="6" borderId="33" xfId="0" applyFill="1" applyBorder="1" applyAlignment="1">
      <alignment horizontal="left" wrapText="1"/>
    </xf>
    <xf numFmtId="0" fontId="0" fillId="6" borderId="0" xfId="0" applyFill="1" applyAlignment="1">
      <alignment horizontal="left" wrapText="1"/>
    </xf>
    <xf numFmtId="0" fontId="0" fillId="6" borderId="30" xfId="0" applyFill="1" applyBorder="1" applyAlignment="1">
      <alignment horizontal="left" wrapText="1"/>
    </xf>
    <xf numFmtId="0" fontId="0" fillId="6" borderId="116" xfId="0" applyFill="1" applyBorder="1" applyAlignment="1">
      <alignment horizontal="left" wrapText="1"/>
    </xf>
    <xf numFmtId="0" fontId="0" fillId="6" borderId="114" xfId="0" applyFill="1" applyBorder="1" applyAlignment="1">
      <alignment horizontal="left" wrapText="1"/>
    </xf>
    <xf numFmtId="0" fontId="0" fillId="6" borderId="117" xfId="0" applyFill="1" applyBorder="1" applyAlignment="1">
      <alignment horizontal="left" wrapText="1"/>
    </xf>
    <xf numFmtId="0" fontId="0" fillId="14" borderId="33" xfId="0" applyFill="1" applyBorder="1" applyAlignment="1">
      <alignment horizontal="left" vertical="center" wrapText="1"/>
    </xf>
    <xf numFmtId="0" fontId="0" fillId="14" borderId="0" xfId="0" applyFill="1" applyAlignment="1">
      <alignment horizontal="left" vertical="center" wrapText="1"/>
    </xf>
    <xf numFmtId="0" fontId="0" fillId="14" borderId="30" xfId="0" applyFill="1" applyBorder="1" applyAlignment="1">
      <alignment horizontal="left" vertical="center" wrapText="1"/>
    </xf>
    <xf numFmtId="0" fontId="0" fillId="14" borderId="116" xfId="0" applyFill="1" applyBorder="1" applyAlignment="1">
      <alignment horizontal="left" vertical="center" wrapText="1"/>
    </xf>
    <xf numFmtId="0" fontId="0" fillId="14" borderId="114" xfId="0" applyFill="1" applyBorder="1" applyAlignment="1">
      <alignment horizontal="left" vertical="center" wrapText="1"/>
    </xf>
    <xf numFmtId="0" fontId="0" fillId="14" borderId="117" xfId="0" applyFill="1" applyBorder="1" applyAlignment="1">
      <alignment horizontal="left" vertical="center" wrapText="1"/>
    </xf>
    <xf numFmtId="0" fontId="0" fillId="14" borderId="118" xfId="0" applyFill="1" applyBorder="1" applyAlignment="1">
      <alignment horizontal="left" vertical="top" wrapText="1"/>
    </xf>
    <xf numFmtId="0" fontId="0" fillId="14" borderId="115" xfId="0" applyFill="1" applyBorder="1" applyAlignment="1">
      <alignment horizontal="left" vertical="top"/>
    </xf>
    <xf numFmtId="0" fontId="0" fillId="14" borderId="119" xfId="0" applyFill="1" applyBorder="1" applyAlignment="1">
      <alignment horizontal="left" vertical="top"/>
    </xf>
    <xf numFmtId="0" fontId="0" fillId="14" borderId="33" xfId="0" applyFill="1" applyBorder="1" applyAlignment="1">
      <alignment horizontal="left" vertical="top"/>
    </xf>
    <xf numFmtId="0" fontId="0" fillId="14" borderId="0" xfId="0" applyFill="1" applyAlignment="1">
      <alignment horizontal="left" vertical="top"/>
    </xf>
    <xf numFmtId="0" fontId="0" fillId="14" borderId="30" xfId="0" applyFill="1" applyBorder="1" applyAlignment="1">
      <alignment horizontal="left" vertical="top"/>
    </xf>
    <xf numFmtId="0" fontId="0" fillId="14" borderId="33" xfId="0" applyFill="1" applyBorder="1" applyAlignment="1">
      <alignment horizontal="left" vertical="top" wrapText="1"/>
    </xf>
    <xf numFmtId="0" fontId="0" fillId="14" borderId="0" xfId="0" applyFill="1" applyAlignment="1">
      <alignment horizontal="left" vertical="top" wrapText="1"/>
    </xf>
    <xf numFmtId="0" fontId="0" fillId="14" borderId="30" xfId="0" applyFill="1" applyBorder="1" applyAlignment="1">
      <alignment horizontal="left" vertical="top" wrapText="1"/>
    </xf>
    <xf numFmtId="0" fontId="0" fillId="14" borderId="116" xfId="0" applyFill="1" applyBorder="1" applyAlignment="1">
      <alignment horizontal="left" vertical="top" wrapText="1"/>
    </xf>
    <xf numFmtId="0" fontId="0" fillId="14" borderId="114" xfId="0" applyFill="1" applyBorder="1" applyAlignment="1">
      <alignment horizontal="left" vertical="top" wrapText="1"/>
    </xf>
    <xf numFmtId="0" fontId="0" fillId="14" borderId="117" xfId="0" applyFill="1" applyBorder="1" applyAlignment="1">
      <alignment horizontal="left" vertical="top" wrapText="1"/>
    </xf>
    <xf numFmtId="0" fontId="2" fillId="14" borderId="33" xfId="0" applyFont="1" applyFill="1" applyBorder="1" applyAlignment="1">
      <alignment horizontal="left" vertical="top"/>
    </xf>
    <xf numFmtId="0" fontId="2" fillId="14" borderId="0" xfId="0" applyFont="1" applyFill="1" applyAlignment="1">
      <alignment horizontal="left" vertical="top"/>
    </xf>
    <xf numFmtId="0" fontId="2" fillId="14" borderId="30" xfId="0" applyFont="1" applyFill="1" applyBorder="1" applyAlignment="1">
      <alignment horizontal="left" vertical="top"/>
    </xf>
    <xf numFmtId="0" fontId="2" fillId="14" borderId="116" xfId="0" applyFont="1" applyFill="1" applyBorder="1" applyAlignment="1">
      <alignment horizontal="left" vertical="top"/>
    </xf>
    <xf numFmtId="0" fontId="2" fillId="14" borderId="114" xfId="0" applyFont="1" applyFill="1" applyBorder="1" applyAlignment="1">
      <alignment horizontal="left" vertical="top"/>
    </xf>
    <xf numFmtId="0" fontId="2" fillId="14" borderId="117" xfId="0" applyFont="1" applyFill="1" applyBorder="1" applyAlignment="1">
      <alignment horizontal="left" vertical="top"/>
    </xf>
    <xf numFmtId="0" fontId="0" fillId="14" borderId="118" xfId="0" applyFill="1" applyBorder="1" applyAlignment="1">
      <alignment horizontal="left" vertical="center" wrapText="1"/>
    </xf>
    <xf numFmtId="0" fontId="0" fillId="14" borderId="115" xfId="0" applyFill="1" applyBorder="1" applyAlignment="1">
      <alignment horizontal="left" vertical="center" wrapText="1"/>
    </xf>
    <xf numFmtId="0" fontId="0" fillId="14" borderId="119" xfId="0" applyFill="1" applyBorder="1" applyAlignment="1">
      <alignment horizontal="left" vertical="center" wrapText="1"/>
    </xf>
    <xf numFmtId="0" fontId="9" fillId="14" borderId="11" xfId="0" applyFont="1" applyFill="1" applyBorder="1" applyAlignment="1">
      <alignment horizontal="left"/>
    </xf>
    <xf numFmtId="0" fontId="9" fillId="14" borderId="10" xfId="0" applyFont="1" applyFill="1" applyBorder="1" applyAlignment="1">
      <alignment horizontal="left"/>
    </xf>
    <xf numFmtId="0" fontId="9" fillId="14" borderId="9" xfId="0" applyFont="1" applyFill="1" applyBorder="1" applyAlignment="1">
      <alignment horizontal="left"/>
    </xf>
    <xf numFmtId="0" fontId="9" fillId="6" borderId="70" xfId="0" applyFont="1" applyFill="1" applyBorder="1" applyAlignment="1">
      <alignment horizontal="left"/>
    </xf>
    <xf numFmtId="0" fontId="9" fillId="6" borderId="57" xfId="0" applyFont="1" applyFill="1" applyBorder="1" applyAlignment="1">
      <alignment horizontal="left"/>
    </xf>
    <xf numFmtId="0" fontId="9" fillId="6" borderId="73" xfId="0" applyFont="1" applyFill="1" applyBorder="1" applyAlignment="1">
      <alignment horizontal="left"/>
    </xf>
    <xf numFmtId="0" fontId="9" fillId="14" borderId="70" xfId="0" applyFont="1" applyFill="1" applyBorder="1" applyAlignment="1">
      <alignment horizontal="left"/>
    </xf>
    <xf numFmtId="0" fontId="9" fillId="14" borderId="57" xfId="0" applyFont="1" applyFill="1" applyBorder="1" applyAlignment="1">
      <alignment horizontal="left"/>
    </xf>
    <xf numFmtId="0" fontId="9" fillId="14" borderId="73" xfId="0" applyFont="1" applyFill="1" applyBorder="1" applyAlignment="1">
      <alignment horizontal="left"/>
    </xf>
    <xf numFmtId="0" fontId="4" fillId="3" borderId="73" xfId="0" applyFont="1" applyFill="1" applyBorder="1" applyAlignment="1">
      <alignment vertical="center" wrapText="1"/>
    </xf>
    <xf numFmtId="0" fontId="4" fillId="3" borderId="30" xfId="0" applyFont="1" applyFill="1" applyBorder="1" applyAlignment="1">
      <alignment vertical="center" wrapText="1"/>
    </xf>
    <xf numFmtId="0" fontId="4" fillId="3" borderId="22" xfId="0" applyFont="1" applyFill="1" applyBorder="1" applyAlignment="1">
      <alignment vertical="center" wrapText="1"/>
    </xf>
    <xf numFmtId="0" fontId="4" fillId="4" borderId="31" xfId="0" applyFont="1" applyFill="1" applyBorder="1" applyAlignment="1">
      <alignment vertical="center" wrapText="1"/>
    </xf>
    <xf numFmtId="0" fontId="4" fillId="4" borderId="48" xfId="0" applyFont="1" applyFill="1" applyBorder="1" applyAlignment="1">
      <alignment vertical="center" wrapText="1"/>
    </xf>
    <xf numFmtId="0" fontId="4" fillId="4" borderId="64" xfId="0" applyFont="1" applyFill="1" applyBorder="1" applyAlignment="1">
      <alignment vertical="center" wrapText="1"/>
    </xf>
    <xf numFmtId="0" fontId="4" fillId="5" borderId="57" xfId="0" applyFont="1" applyFill="1" applyBorder="1" applyAlignment="1">
      <alignment vertical="center" wrapText="1"/>
    </xf>
    <xf numFmtId="0" fontId="4" fillId="5" borderId="0" xfId="0" applyFont="1" applyFill="1" applyAlignment="1">
      <alignment vertical="center" wrapText="1"/>
    </xf>
    <xf numFmtId="0" fontId="4" fillId="5" borderId="23" xfId="0" applyFont="1" applyFill="1" applyBorder="1" applyAlignment="1">
      <alignment vertical="center" wrapText="1"/>
    </xf>
    <xf numFmtId="0" fontId="4" fillId="6" borderId="71" xfId="0" applyFont="1" applyFill="1" applyBorder="1" applyAlignment="1">
      <alignment vertical="center" wrapText="1"/>
    </xf>
    <xf numFmtId="0" fontId="4" fillId="6" borderId="60" xfId="0" applyFont="1" applyFill="1" applyBorder="1" applyAlignment="1">
      <alignment vertical="center" wrapText="1"/>
    </xf>
    <xf numFmtId="0" fontId="4" fillId="6" borderId="66" xfId="0" applyFont="1" applyFill="1" applyBorder="1" applyAlignment="1">
      <alignment vertical="center" wrapText="1"/>
    </xf>
    <xf numFmtId="0" fontId="29" fillId="0" borderId="47" xfId="0" applyFont="1" applyBorder="1" applyAlignment="1">
      <alignment horizontal="left" vertical="center" wrapText="1"/>
    </xf>
    <xf numFmtId="0" fontId="29" fillId="0" borderId="20" xfId="0" applyFont="1" applyBorder="1" applyAlignment="1">
      <alignment horizontal="left" vertical="center" wrapText="1"/>
    </xf>
    <xf numFmtId="0" fontId="29" fillId="0" borderId="26" xfId="0" applyFont="1" applyBorder="1" applyAlignment="1">
      <alignment horizontal="left" vertical="center" wrapText="1"/>
    </xf>
    <xf numFmtId="164" fontId="3" fillId="15" borderId="16" xfId="1" applyNumberFormat="1" applyFont="1" applyFill="1" applyBorder="1" applyAlignment="1">
      <alignment horizontal="center" vertical="center"/>
    </xf>
    <xf numFmtId="164" fontId="3" fillId="15" borderId="48" xfId="1" applyNumberFormat="1" applyFont="1" applyFill="1" applyBorder="1" applyAlignment="1">
      <alignment horizontal="center" vertical="center"/>
    </xf>
    <xf numFmtId="164" fontId="3" fillId="15" borderId="15" xfId="1" applyNumberFormat="1" applyFont="1" applyFill="1" applyBorder="1" applyAlignment="1">
      <alignment horizontal="center" vertical="center"/>
    </xf>
    <xf numFmtId="0" fontId="30" fillId="14" borderId="71" xfId="0" applyFont="1" applyFill="1" applyBorder="1" applyAlignment="1">
      <alignment horizontal="center" vertical="center"/>
    </xf>
    <xf numFmtId="0" fontId="30" fillId="14" borderId="66" xfId="0" applyFont="1" applyFill="1" applyBorder="1" applyAlignment="1">
      <alignment horizontal="center" vertical="center"/>
    </xf>
    <xf numFmtId="0" fontId="7" fillId="0" borderId="11" xfId="0" applyFont="1" applyBorder="1" applyAlignment="1">
      <alignment horizontal="center" vertical="center" textRotation="90" wrapText="1"/>
    </xf>
    <xf numFmtId="0" fontId="7" fillId="0" borderId="33" xfId="0" applyFont="1" applyBorder="1" applyAlignment="1">
      <alignment horizontal="center" vertical="center" textRotation="90" wrapText="1"/>
    </xf>
    <xf numFmtId="0" fontId="7" fillId="0" borderId="24" xfId="0" applyFont="1" applyBorder="1" applyAlignment="1">
      <alignment horizontal="center" vertical="center" textRotation="90" wrapText="1"/>
    </xf>
    <xf numFmtId="164" fontId="3" fillId="15" borderId="31" xfId="1" applyNumberFormat="1" applyFont="1" applyFill="1" applyBorder="1" applyAlignment="1">
      <alignment horizontal="center" vertical="center"/>
    </xf>
    <xf numFmtId="164" fontId="3" fillId="15" borderId="64" xfId="1" applyNumberFormat="1" applyFont="1" applyFill="1" applyBorder="1" applyAlignment="1">
      <alignment horizontal="center" vertical="center"/>
    </xf>
    <xf numFmtId="0" fontId="6" fillId="14" borderId="104" xfId="0" applyFont="1" applyFill="1" applyBorder="1" applyAlignment="1">
      <alignment horizontal="center" vertical="center"/>
    </xf>
    <xf numFmtId="164" fontId="3" fillId="15" borderId="32" xfId="1" applyNumberFormat="1" applyFont="1" applyFill="1" applyBorder="1" applyAlignment="1">
      <alignment horizontal="center" vertical="center"/>
    </xf>
    <xf numFmtId="164" fontId="3" fillId="15" borderId="37" xfId="1" applyNumberFormat="1" applyFont="1" applyFill="1" applyBorder="1" applyAlignment="1">
      <alignment horizontal="center" vertical="center"/>
    </xf>
    <xf numFmtId="164" fontId="3" fillId="15" borderId="63" xfId="1" applyNumberFormat="1" applyFont="1" applyFill="1" applyBorder="1" applyAlignment="1">
      <alignment horizontal="center" vertical="center"/>
    </xf>
    <xf numFmtId="164" fontId="31" fillId="15" borderId="31" xfId="1" applyNumberFormat="1" applyFont="1" applyFill="1" applyBorder="1" applyAlignment="1">
      <alignment horizontal="center" vertical="center"/>
    </xf>
    <xf numFmtId="164" fontId="31" fillId="15" borderId="48" xfId="1" applyNumberFormat="1" applyFont="1" applyFill="1" applyBorder="1" applyAlignment="1">
      <alignment horizontal="center" vertical="center"/>
    </xf>
    <xf numFmtId="164" fontId="31" fillId="15" borderId="64" xfId="1" applyNumberFormat="1" applyFont="1" applyFill="1" applyBorder="1" applyAlignment="1">
      <alignment horizontal="center" vertical="center"/>
    </xf>
    <xf numFmtId="0" fontId="30" fillId="14" borderId="60" xfId="0" applyFont="1" applyFill="1" applyBorder="1" applyAlignment="1">
      <alignment horizontal="center" vertical="center"/>
    </xf>
    <xf numFmtId="9" fontId="23" fillId="0" borderId="47" xfId="1" applyFont="1" applyBorder="1" applyAlignment="1">
      <alignment horizontal="center" vertical="center" wrapText="1"/>
    </xf>
    <xf numFmtId="9" fontId="23" fillId="0" borderId="20" xfId="1" applyFont="1" applyBorder="1" applyAlignment="1">
      <alignment horizontal="center" vertical="center" wrapText="1"/>
    </xf>
    <xf numFmtId="9" fontId="23" fillId="0" borderId="26" xfId="1" applyFont="1" applyBorder="1" applyAlignment="1">
      <alignment horizontal="center" vertical="center" wrapText="1"/>
    </xf>
    <xf numFmtId="0" fontId="29" fillId="0" borderId="72" xfId="0" applyFont="1" applyBorder="1" applyAlignment="1">
      <alignment horizontal="left" vertical="center" wrapText="1"/>
    </xf>
    <xf numFmtId="0" fontId="29" fillId="0" borderId="59" xfId="0" applyFont="1" applyBorder="1" applyAlignment="1">
      <alignment horizontal="left" vertical="center" wrapText="1"/>
    </xf>
    <xf numFmtId="0" fontId="29" fillId="0" borderId="67" xfId="0" applyFont="1" applyBorder="1" applyAlignment="1">
      <alignment horizontal="left" vertical="center" wrapText="1"/>
    </xf>
    <xf numFmtId="0" fontId="5" fillId="0" borderId="71"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66" xfId="0" applyFont="1" applyBorder="1" applyAlignment="1">
      <alignment horizontal="center" vertical="center" wrapText="1"/>
    </xf>
    <xf numFmtId="0" fontId="6" fillId="14" borderId="112" xfId="0" applyFont="1" applyFill="1" applyBorder="1" applyAlignment="1">
      <alignment horizontal="center" vertical="center"/>
    </xf>
    <xf numFmtId="0" fontId="6" fillId="14" borderId="113" xfId="0" applyFont="1" applyFill="1" applyBorder="1" applyAlignment="1">
      <alignment horizontal="center" vertical="center"/>
    </xf>
    <xf numFmtId="0" fontId="6" fillId="14" borderId="111" xfId="0" applyFont="1" applyFill="1" applyBorder="1" applyAlignment="1">
      <alignment horizontal="center" vertical="center"/>
    </xf>
    <xf numFmtId="0" fontId="7" fillId="0" borderId="21" xfId="0" applyFont="1" applyBorder="1" applyAlignment="1">
      <alignment horizontal="center" vertical="center" textRotation="90" wrapText="1"/>
    </xf>
    <xf numFmtId="0" fontId="7" fillId="0" borderId="20" xfId="0" applyFont="1" applyBorder="1" applyAlignment="1">
      <alignment horizontal="center" vertical="center" textRotation="90" wrapText="1"/>
    </xf>
    <xf numFmtId="0" fontId="7" fillId="0" borderId="26" xfId="0" applyFont="1" applyBorder="1" applyAlignment="1">
      <alignment horizontal="center" vertical="center" textRotation="90" wrapText="1"/>
    </xf>
    <xf numFmtId="0" fontId="7" fillId="0" borderId="11" xfId="0" applyFont="1" applyBorder="1" applyAlignment="1">
      <alignment horizontal="center" vertical="center" textRotation="90"/>
    </xf>
    <xf numFmtId="0" fontId="7" fillId="0" borderId="33" xfId="0" applyFont="1" applyBorder="1" applyAlignment="1">
      <alignment horizontal="center" vertical="center" textRotation="90"/>
    </xf>
    <xf numFmtId="164" fontId="3" fillId="15" borderId="107" xfId="1" applyNumberFormat="1" applyFont="1" applyFill="1" applyBorder="1" applyAlignment="1">
      <alignment horizontal="center" vertical="center"/>
    </xf>
    <xf numFmtId="164" fontId="3" fillId="15" borderId="39" xfId="1" applyNumberFormat="1" applyFont="1" applyFill="1" applyBorder="1" applyAlignment="1">
      <alignment horizontal="center" vertical="center"/>
    </xf>
    <xf numFmtId="0" fontId="4" fillId="4" borderId="12" xfId="0" applyFont="1" applyFill="1" applyBorder="1" applyAlignment="1">
      <alignment horizontal="left" vertical="center" wrapText="1"/>
    </xf>
    <xf numFmtId="0" fontId="4" fillId="4" borderId="5" xfId="0" applyFont="1" applyFill="1" applyBorder="1" applyAlignment="1">
      <alignment horizontal="left" vertical="center" wrapText="1"/>
    </xf>
    <xf numFmtId="0" fontId="29" fillId="0" borderId="14" xfId="0" applyFont="1" applyBorder="1" applyAlignment="1">
      <alignment horizontal="left" vertical="center" wrapText="1"/>
    </xf>
    <xf numFmtId="0" fontId="29" fillId="0" borderId="4" xfId="0" applyFont="1" applyBorder="1" applyAlignment="1">
      <alignment horizontal="left" vertical="center" wrapText="1"/>
    </xf>
    <xf numFmtId="0" fontId="5" fillId="0" borderId="6" xfId="0" applyFont="1" applyBorder="1" applyAlignment="1">
      <alignment horizontal="center" vertical="center" wrapText="1"/>
    </xf>
    <xf numFmtId="0" fontId="5" fillId="0" borderId="13" xfId="0" applyFont="1" applyBorder="1" applyAlignment="1">
      <alignment horizontal="center" vertical="center" wrapText="1"/>
    </xf>
    <xf numFmtId="164" fontId="31" fillId="15" borderId="12" xfId="1" applyNumberFormat="1" applyFont="1" applyFill="1" applyBorder="1" applyAlignment="1">
      <alignment horizontal="center" vertical="center"/>
    </xf>
    <xf numFmtId="164" fontId="31" fillId="15" borderId="5" xfId="1" applyNumberFormat="1" applyFont="1" applyFill="1" applyBorder="1" applyAlignment="1">
      <alignment horizontal="center" vertical="center"/>
    </xf>
    <xf numFmtId="0" fontId="30" fillId="14" borderId="6" xfId="0" applyFont="1" applyFill="1" applyBorder="1" applyAlignment="1">
      <alignment horizontal="center" vertical="center"/>
    </xf>
    <xf numFmtId="0" fontId="30" fillId="14" borderId="13" xfId="0" applyFont="1" applyFill="1" applyBorder="1" applyAlignment="1">
      <alignment horizontal="center" vertical="center"/>
    </xf>
    <xf numFmtId="9" fontId="23" fillId="0" borderId="49" xfId="1" applyFont="1" applyBorder="1" applyAlignment="1">
      <alignment horizontal="center" vertical="center"/>
    </xf>
    <xf numFmtId="9" fontId="23" fillId="0" borderId="50" xfId="1" applyFont="1" applyBorder="1" applyAlignment="1">
      <alignment horizontal="center" vertical="center"/>
    </xf>
    <xf numFmtId="0" fontId="4" fillId="3" borderId="14"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5" borderId="12" xfId="0" applyFont="1" applyFill="1" applyBorder="1" applyAlignment="1">
      <alignment horizontal="left" vertical="center" wrapText="1"/>
    </xf>
    <xf numFmtId="0" fontId="4" fillId="5" borderId="5" xfId="0" applyFont="1" applyFill="1" applyBorder="1" applyAlignment="1">
      <alignment horizontal="left" vertical="center" wrapText="1"/>
    </xf>
    <xf numFmtId="0" fontId="4" fillId="6" borderId="6" xfId="0" applyFont="1" applyFill="1" applyBorder="1" applyAlignment="1">
      <alignment horizontal="left" vertical="center" wrapText="1"/>
    </xf>
    <xf numFmtId="0" fontId="4" fillId="6" borderId="13" xfId="0" applyFont="1" applyFill="1" applyBorder="1" applyAlignment="1">
      <alignment horizontal="left" vertical="center" wrapText="1"/>
    </xf>
    <xf numFmtId="0" fontId="29" fillId="0" borderId="28" xfId="0" applyFont="1" applyBorder="1" applyAlignment="1">
      <alignment horizontal="left" vertical="center" wrapText="1"/>
    </xf>
    <xf numFmtId="0" fontId="29" fillId="0" borderId="25" xfId="0" applyFont="1" applyBorder="1" applyAlignment="1">
      <alignment horizontal="left" vertical="center" wrapText="1"/>
    </xf>
    <xf numFmtId="0" fontId="30" fillId="14" borderId="46" xfId="0" applyFont="1" applyFill="1" applyBorder="1" applyAlignment="1">
      <alignment horizontal="center" vertical="center"/>
    </xf>
    <xf numFmtId="0" fontId="30" fillId="14" borderId="61" xfId="0" applyFont="1" applyFill="1" applyBorder="1" applyAlignment="1">
      <alignment horizontal="center" vertical="center"/>
    </xf>
    <xf numFmtId="9" fontId="23" fillId="0" borderId="11" xfId="1" applyFont="1" applyBorder="1" applyAlignment="1">
      <alignment horizontal="center" vertical="center"/>
    </xf>
    <xf numFmtId="9" fontId="23" fillId="0" borderId="33" xfId="1" applyFont="1" applyBorder="1" applyAlignment="1">
      <alignment horizontal="center" vertical="center"/>
    </xf>
    <xf numFmtId="9" fontId="23" fillId="0" borderId="55" xfId="1" applyFont="1" applyBorder="1" applyAlignment="1">
      <alignment horizontal="center" vertical="center"/>
    </xf>
    <xf numFmtId="0" fontId="4" fillId="3" borderId="68" xfId="0" applyFont="1" applyFill="1" applyBorder="1" applyAlignment="1">
      <alignment horizontal="left" vertical="center" wrapText="1"/>
    </xf>
    <xf numFmtId="0" fontId="4" fillId="3" borderId="59" xfId="0" applyFont="1" applyFill="1" applyBorder="1" applyAlignment="1">
      <alignment horizontal="left" vertical="center" wrapText="1"/>
    </xf>
    <xf numFmtId="0" fontId="4" fillId="3" borderId="58" xfId="0" applyFont="1" applyFill="1" applyBorder="1" applyAlignment="1">
      <alignment horizontal="left" vertical="center" wrapText="1"/>
    </xf>
    <xf numFmtId="0" fontId="5" fillId="0" borderId="46" xfId="0" applyFont="1" applyBorder="1" applyAlignment="1">
      <alignment horizontal="center" vertical="center" wrapText="1"/>
    </xf>
    <xf numFmtId="0" fontId="5" fillId="0" borderId="61" xfId="0" applyFont="1" applyBorder="1" applyAlignment="1">
      <alignment horizontal="center" vertical="center" wrapText="1"/>
    </xf>
    <xf numFmtId="9" fontId="23" fillId="0" borderId="70" xfId="1" applyFont="1" applyBorder="1" applyAlignment="1">
      <alignment horizontal="center" vertical="center"/>
    </xf>
    <xf numFmtId="9" fontId="23" fillId="0" borderId="24" xfId="1" applyFont="1" applyBorder="1" applyAlignment="1">
      <alignment horizontal="center" vertical="center"/>
    </xf>
    <xf numFmtId="0" fontId="4" fillId="3" borderId="54" xfId="0" applyFont="1" applyFill="1" applyBorder="1" applyAlignment="1">
      <alignment horizontal="left" vertical="center" wrapText="1"/>
    </xf>
    <xf numFmtId="0" fontId="4" fillId="3" borderId="65" xfId="0" applyFont="1" applyFill="1" applyBorder="1" applyAlignment="1">
      <alignment horizontal="left" vertical="center" wrapText="1"/>
    </xf>
    <xf numFmtId="0" fontId="4" fillId="4" borderId="54" xfId="0" applyFont="1" applyFill="1" applyBorder="1" applyAlignment="1">
      <alignment vertical="center" wrapText="1"/>
    </xf>
    <xf numFmtId="0" fontId="4" fillId="4" borderId="65" xfId="0" applyFont="1" applyFill="1" applyBorder="1" applyAlignment="1">
      <alignment vertical="center" wrapText="1"/>
    </xf>
    <xf numFmtId="0" fontId="4" fillId="5" borderId="54" xfId="0" applyFont="1" applyFill="1" applyBorder="1" applyAlignment="1">
      <alignment vertical="center" wrapText="1"/>
    </xf>
    <xf numFmtId="0" fontId="4" fillId="5" borderId="65" xfId="0" applyFont="1" applyFill="1" applyBorder="1" applyAlignment="1">
      <alignment vertical="center" wrapText="1"/>
    </xf>
    <xf numFmtId="164" fontId="3" fillId="15" borderId="12" xfId="1" applyNumberFormat="1" applyFont="1" applyFill="1" applyBorder="1" applyAlignment="1">
      <alignment horizontal="center" vertical="center"/>
    </xf>
    <xf numFmtId="164" fontId="3" fillId="15" borderId="5" xfId="1" applyNumberFormat="1" applyFont="1" applyFill="1" applyBorder="1" applyAlignment="1">
      <alignment horizontal="center" vertical="center"/>
    </xf>
    <xf numFmtId="0" fontId="5" fillId="0" borderId="8" xfId="0" applyFont="1" applyBorder="1" applyAlignment="1">
      <alignment horizontal="center" vertical="center" wrapText="1"/>
    </xf>
    <xf numFmtId="0" fontId="4" fillId="6" borderId="71" xfId="0" applyFont="1" applyFill="1" applyBorder="1" applyAlignment="1">
      <alignment horizontal="left" vertical="center" wrapText="1"/>
    </xf>
    <xf numFmtId="0" fontId="4" fillId="6" borderId="60" xfId="0" applyFont="1" applyFill="1" applyBorder="1" applyAlignment="1">
      <alignment horizontal="left" vertical="center" wrapText="1"/>
    </xf>
    <xf numFmtId="0" fontId="4" fillId="6" borderId="61" xfId="0" applyFont="1" applyFill="1" applyBorder="1" applyAlignment="1">
      <alignment horizontal="left" vertical="center" wrapText="1"/>
    </xf>
    <xf numFmtId="0" fontId="29" fillId="0" borderId="21" xfId="0" applyFont="1" applyBorder="1" applyAlignment="1">
      <alignment horizontal="left" vertical="center" wrapText="1"/>
    </xf>
    <xf numFmtId="0" fontId="29" fillId="0" borderId="62" xfId="0" applyFont="1" applyBorder="1" applyAlignment="1">
      <alignment horizontal="left" vertical="center" wrapText="1"/>
    </xf>
    <xf numFmtId="0" fontId="29" fillId="0" borderId="58" xfId="0" applyFont="1" applyBorder="1" applyAlignment="1">
      <alignment horizontal="left" vertical="center" wrapText="1"/>
    </xf>
    <xf numFmtId="164" fontId="31" fillId="15" borderId="16" xfId="1" applyNumberFormat="1" applyFont="1" applyFill="1" applyBorder="1" applyAlignment="1">
      <alignment horizontal="center" vertical="center"/>
    </xf>
    <xf numFmtId="164" fontId="31" fillId="15" borderId="15" xfId="1" applyNumberFormat="1" applyFont="1" applyFill="1" applyBorder="1" applyAlignment="1">
      <alignment horizontal="center" vertical="center"/>
    </xf>
    <xf numFmtId="0" fontId="4" fillId="4" borderId="16"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15" xfId="0" applyFont="1" applyFill="1" applyBorder="1" applyAlignment="1">
      <alignment horizontal="left" vertical="center" wrapText="1"/>
    </xf>
    <xf numFmtId="0" fontId="4" fillId="5" borderId="16" xfId="0" applyFont="1" applyFill="1" applyBorder="1" applyAlignment="1">
      <alignment horizontal="left" vertical="center" wrapText="1"/>
    </xf>
    <xf numFmtId="0" fontId="4" fillId="5" borderId="48" xfId="0" applyFont="1" applyFill="1" applyBorder="1" applyAlignment="1">
      <alignment horizontal="left" vertical="center" wrapText="1"/>
    </xf>
    <xf numFmtId="0" fontId="4" fillId="5" borderId="15" xfId="0" applyFont="1" applyFill="1" applyBorder="1" applyAlignment="1">
      <alignment horizontal="left" vertical="center" wrapText="1"/>
    </xf>
    <xf numFmtId="0" fontId="4" fillId="6" borderId="46" xfId="0" applyFont="1" applyFill="1" applyBorder="1" applyAlignment="1">
      <alignment horizontal="left" vertical="center" wrapText="1"/>
    </xf>
    <xf numFmtId="0" fontId="4" fillId="3" borderId="36" xfId="0" applyFont="1" applyFill="1" applyBorder="1" applyAlignment="1">
      <alignment horizontal="left" vertical="center" wrapText="1"/>
    </xf>
    <xf numFmtId="0" fontId="4" fillId="3" borderId="38" xfId="0" applyFont="1" applyFill="1" applyBorder="1" applyAlignment="1">
      <alignment horizontal="left" vertical="center" wrapText="1"/>
    </xf>
    <xf numFmtId="0" fontId="4" fillId="3" borderId="69" xfId="0" applyFont="1" applyFill="1" applyBorder="1" applyAlignment="1">
      <alignment horizontal="left" vertical="center" wrapText="1"/>
    </xf>
    <xf numFmtId="0" fontId="4" fillId="4" borderId="31" xfId="0" applyFont="1" applyFill="1" applyBorder="1" applyAlignment="1">
      <alignment horizontal="left" vertical="center" wrapText="1"/>
    </xf>
    <xf numFmtId="0" fontId="4" fillId="5" borderId="31" xfId="0" applyFont="1" applyFill="1" applyBorder="1" applyAlignment="1">
      <alignment horizontal="left" vertical="center" wrapText="1"/>
    </xf>
    <xf numFmtId="0" fontId="29" fillId="0" borderId="68" xfId="0" applyFont="1" applyBorder="1" applyAlignment="1">
      <alignment horizontal="left" vertical="center" wrapText="1"/>
    </xf>
    <xf numFmtId="0" fontId="27" fillId="2" borderId="3" xfId="0" applyFont="1" applyFill="1" applyBorder="1" applyAlignment="1">
      <alignment horizontal="center" vertical="center"/>
    </xf>
    <xf numFmtId="0" fontId="27" fillId="2" borderId="2"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56" xfId="0" applyFont="1" applyFill="1" applyBorder="1" applyAlignment="1">
      <alignment horizontal="center" vertical="center"/>
    </xf>
    <xf numFmtId="0" fontId="5" fillId="2" borderId="3" xfId="0" applyFont="1" applyFill="1" applyBorder="1" applyAlignment="1">
      <alignment horizontal="center" vertical="center"/>
    </xf>
    <xf numFmtId="0" fontId="14" fillId="0" borderId="108" xfId="0" applyFont="1" applyBorder="1" applyAlignment="1">
      <alignment horizontal="center" textRotation="90" wrapText="1"/>
    </xf>
    <xf numFmtId="0" fontId="14" fillId="0" borderId="109" xfId="0" applyFont="1" applyBorder="1" applyAlignment="1">
      <alignment horizontal="center" textRotation="90"/>
    </xf>
    <xf numFmtId="0" fontId="14" fillId="0" borderId="110" xfId="0" applyFont="1" applyBorder="1" applyAlignment="1">
      <alignment horizontal="center" textRotation="90"/>
    </xf>
    <xf numFmtId="164" fontId="3" fillId="15" borderId="27" xfId="1" applyNumberFormat="1" applyFont="1" applyFill="1" applyBorder="1" applyAlignment="1">
      <alignment horizontal="center" vertical="center"/>
    </xf>
    <xf numFmtId="164" fontId="3" fillId="15" borderId="106" xfId="1" applyNumberFormat="1" applyFont="1" applyFill="1" applyBorder="1" applyAlignment="1">
      <alignment horizontal="center" vertical="center"/>
    </xf>
    <xf numFmtId="0" fontId="49" fillId="0" borderId="0" xfId="0" applyFont="1" applyAlignment="1">
      <alignment horizontal="center" textRotation="90" wrapText="1"/>
    </xf>
    <xf numFmtId="0" fontId="49" fillId="0" borderId="0" xfId="0" applyFont="1" applyAlignment="1">
      <alignment horizontal="center" textRotation="90"/>
    </xf>
    <xf numFmtId="0" fontId="19" fillId="0" borderId="35" xfId="0" applyFont="1" applyBorder="1" applyAlignment="1">
      <alignment horizontal="center"/>
    </xf>
    <xf numFmtId="0" fontId="19" fillId="0" borderId="40" xfId="0" applyFont="1" applyBorder="1" applyAlignment="1">
      <alignment horizontal="center"/>
    </xf>
    <xf numFmtId="0" fontId="19" fillId="0" borderId="27" xfId="0" applyFont="1" applyBorder="1" applyAlignment="1">
      <alignment horizontal="center"/>
    </xf>
    <xf numFmtId="0" fontId="19" fillId="0" borderId="38" xfId="0" applyFont="1" applyBorder="1" applyAlignment="1">
      <alignment horizontal="center"/>
    </xf>
    <xf numFmtId="0" fontId="19" fillId="0" borderId="51" xfId="0" applyFont="1" applyBorder="1" applyAlignment="1">
      <alignment horizontal="center"/>
    </xf>
    <xf numFmtId="0" fontId="19" fillId="0" borderId="43" xfId="0" applyFont="1" applyBorder="1" applyAlignment="1">
      <alignment horizontal="center"/>
    </xf>
    <xf numFmtId="0" fontId="19" fillId="0" borderId="44" xfId="0" applyFont="1" applyBorder="1" applyAlignment="1">
      <alignment horizontal="center"/>
    </xf>
    <xf numFmtId="0" fontId="36" fillId="0" borderId="46" xfId="0" applyFont="1" applyBorder="1" applyAlignment="1">
      <alignment horizontal="center" vertical="center"/>
    </xf>
    <xf numFmtId="0" fontId="36" fillId="0" borderId="61" xfId="0" applyFont="1" applyBorder="1" applyAlignment="1">
      <alignment horizontal="center" vertical="center"/>
    </xf>
    <xf numFmtId="0" fontId="0" fillId="0" borderId="21" xfId="0" applyBorder="1" applyAlignment="1">
      <alignment horizontal="center" vertical="center" textRotation="90"/>
    </xf>
    <xf numFmtId="0" fontId="0" fillId="0" borderId="20" xfId="0" applyBorder="1" applyAlignment="1">
      <alignment horizontal="center" vertical="center" textRotation="90"/>
    </xf>
    <xf numFmtId="0" fontId="0" fillId="0" borderId="21" xfId="0" applyBorder="1" applyAlignment="1">
      <alignment horizontal="center" vertical="center" textRotation="90" wrapText="1"/>
    </xf>
    <xf numFmtId="0" fontId="0" fillId="0" borderId="20" xfId="0" applyBorder="1" applyAlignment="1">
      <alignment horizontal="center" vertical="center" textRotation="90" wrapText="1"/>
    </xf>
    <xf numFmtId="0" fontId="0" fillId="0" borderId="26" xfId="0" applyBorder="1" applyAlignment="1">
      <alignment horizontal="center" vertical="center" textRotation="90" wrapText="1"/>
    </xf>
    <xf numFmtId="0" fontId="0" fillId="9" borderId="21" xfId="0" applyFill="1" applyBorder="1" applyAlignment="1">
      <alignment horizontal="center" vertical="center" textRotation="90"/>
    </xf>
    <xf numFmtId="0" fontId="0" fillId="9" borderId="26" xfId="0" applyFill="1" applyBorder="1" applyAlignment="1">
      <alignment horizontal="center" vertical="center" textRotation="90"/>
    </xf>
    <xf numFmtId="0" fontId="0" fillId="9" borderId="21" xfId="0" applyFill="1" applyBorder="1" applyAlignment="1">
      <alignment horizontal="center" vertical="center" textRotation="90" wrapText="1"/>
    </xf>
    <xf numFmtId="0" fontId="0" fillId="9" borderId="26" xfId="0" applyFill="1" applyBorder="1" applyAlignment="1">
      <alignment horizontal="center" vertical="center" textRotation="90" wrapText="1"/>
    </xf>
    <xf numFmtId="0" fontId="0" fillId="0" borderId="29" xfId="0" applyBorder="1" applyAlignment="1">
      <alignment horizontal="center" vertical="center" textRotation="90" wrapText="1"/>
    </xf>
    <xf numFmtId="0" fontId="0" fillId="0" borderId="25" xfId="0" applyBorder="1" applyAlignment="1">
      <alignment horizontal="center" vertical="center" textRotation="90" wrapText="1"/>
    </xf>
    <xf numFmtId="0" fontId="0" fillId="0" borderId="29" xfId="0" applyBorder="1" applyAlignment="1">
      <alignment horizontal="center" vertical="center" textRotation="90"/>
    </xf>
    <xf numFmtId="0" fontId="0" fillId="0" borderId="25" xfId="0" applyBorder="1" applyAlignment="1">
      <alignment horizontal="center" vertical="center" textRotation="90"/>
    </xf>
    <xf numFmtId="0" fontId="0" fillId="9" borderId="20" xfId="0" applyFill="1" applyBorder="1" applyAlignment="1">
      <alignment horizontal="center" vertical="center" textRotation="90" wrapText="1"/>
    </xf>
    <xf numFmtId="0" fontId="54" fillId="15" borderId="35" xfId="0" applyFont="1" applyFill="1" applyBorder="1" applyAlignment="1">
      <alignment horizontal="center"/>
    </xf>
    <xf numFmtId="0" fontId="54" fillId="15" borderId="40" xfId="0" applyFont="1" applyFill="1" applyBorder="1" applyAlignment="1">
      <alignment horizontal="center"/>
    </xf>
    <xf numFmtId="0" fontId="54" fillId="15" borderId="27" xfId="0" applyFont="1" applyFill="1" applyBorder="1" applyAlignment="1">
      <alignment horizontal="center"/>
    </xf>
    <xf numFmtId="0" fontId="0" fillId="7" borderId="10" xfId="0" applyFill="1" applyBorder="1" applyAlignment="1">
      <alignment horizontal="left" wrapText="1"/>
    </xf>
    <xf numFmtId="0" fontId="0" fillId="7" borderId="9" xfId="0" applyFill="1" applyBorder="1" applyAlignment="1">
      <alignment horizontal="left" wrapText="1"/>
    </xf>
    <xf numFmtId="0" fontId="0" fillId="7" borderId="0" xfId="0" applyFill="1" applyAlignment="1">
      <alignment horizontal="left"/>
    </xf>
    <xf numFmtId="0" fontId="0" fillId="7" borderId="30" xfId="0" applyFill="1" applyBorder="1" applyAlignment="1">
      <alignment horizontal="left"/>
    </xf>
    <xf numFmtId="0" fontId="0" fillId="7" borderId="23" xfId="0" applyFill="1" applyBorder="1" applyAlignment="1">
      <alignment horizontal="left"/>
    </xf>
    <xf numFmtId="0" fontId="0" fillId="7" borderId="22" xfId="0" applyFill="1" applyBorder="1" applyAlignment="1">
      <alignment horizontal="left"/>
    </xf>
    <xf numFmtId="0" fontId="41" fillId="0" borderId="54" xfId="0" applyFont="1" applyBorder="1" applyAlignment="1">
      <alignment horizontal="left" vertical="center" wrapText="1"/>
    </xf>
    <xf numFmtId="0" fontId="41" fillId="0" borderId="57" xfId="0" applyFont="1" applyBorder="1" applyAlignment="1">
      <alignment horizontal="left" vertical="center" wrapText="1"/>
    </xf>
    <xf numFmtId="0" fontId="41" fillId="0" borderId="32" xfId="0" applyFont="1" applyBorder="1" applyAlignment="1">
      <alignment horizontal="left" vertical="center" wrapText="1"/>
    </xf>
    <xf numFmtId="0" fontId="41" fillId="0" borderId="36" xfId="0" applyFont="1" applyBorder="1" applyAlignment="1">
      <alignment horizontal="left" vertical="center" wrapText="1"/>
    </xf>
    <xf numFmtId="0" fontId="41" fillId="0" borderId="0" xfId="0" applyFont="1" applyAlignment="1">
      <alignment horizontal="left" vertical="center" wrapText="1"/>
    </xf>
    <xf numFmtId="0" fontId="41" fillId="0" borderId="37" xfId="0" applyFont="1" applyBorder="1" applyAlignment="1">
      <alignment horizontal="left" vertical="center" wrapText="1"/>
    </xf>
    <xf numFmtId="0" fontId="41" fillId="0" borderId="38" xfId="0" applyFont="1" applyBorder="1" applyAlignment="1">
      <alignment horizontal="left" vertical="center" wrapText="1"/>
    </xf>
    <xf numFmtId="0" fontId="41" fillId="0" borderId="34" xfId="0" applyFont="1" applyBorder="1" applyAlignment="1">
      <alignment horizontal="left" vertical="center" wrapText="1"/>
    </xf>
    <xf numFmtId="0" fontId="41" fillId="0" borderId="39" xfId="0" applyFont="1" applyBorder="1" applyAlignment="1">
      <alignment horizontal="left" vertical="center" wrapText="1"/>
    </xf>
    <xf numFmtId="0" fontId="36" fillId="15" borderId="35" xfId="0" applyFont="1" applyFill="1" applyBorder="1" applyAlignment="1">
      <alignment horizontal="center"/>
    </xf>
    <xf numFmtId="0" fontId="36" fillId="15" borderId="40" xfId="0" applyFont="1" applyFill="1" applyBorder="1" applyAlignment="1">
      <alignment horizontal="center"/>
    </xf>
    <xf numFmtId="0" fontId="36" fillId="15" borderId="27" xfId="0" applyFont="1" applyFill="1" applyBorder="1" applyAlignment="1">
      <alignment horizontal="center"/>
    </xf>
    <xf numFmtId="0" fontId="0" fillId="0" borderId="6" xfId="0" applyBorder="1" applyAlignment="1">
      <alignment horizontal="center" vertical="center" textRotation="90"/>
    </xf>
    <xf numFmtId="0" fontId="0" fillId="0" borderId="13" xfId="0" applyBorder="1" applyAlignment="1">
      <alignment horizontal="center" vertical="center" textRotation="90"/>
    </xf>
    <xf numFmtId="0" fontId="0" fillId="0" borderId="8" xfId="0" applyBorder="1" applyAlignment="1">
      <alignment horizontal="center" vertical="center" textRotation="90"/>
    </xf>
    <xf numFmtId="0" fontId="0" fillId="0" borderId="33" xfId="0" applyBorder="1" applyAlignment="1">
      <alignment horizontal="center" vertical="center"/>
    </xf>
    <xf numFmtId="0" fontId="0" fillId="0" borderId="0" xfId="0" applyAlignment="1">
      <alignment horizontal="center" vertical="center"/>
    </xf>
    <xf numFmtId="0" fontId="0" fillId="0" borderId="30" xfId="0" applyBorder="1" applyAlignment="1">
      <alignment horizontal="center" vertical="center"/>
    </xf>
    <xf numFmtId="0" fontId="0" fillId="0" borderId="21" xfId="0" applyBorder="1" applyAlignment="1">
      <alignment horizontal="center" vertical="center"/>
    </xf>
    <xf numFmtId="0" fontId="0" fillId="0" borderId="20" xfId="0" applyBorder="1" applyAlignment="1">
      <alignment horizontal="center" vertical="center"/>
    </xf>
    <xf numFmtId="0" fontId="0" fillId="0" borderId="6" xfId="0" applyBorder="1" applyAlignment="1">
      <alignment horizontal="center" vertical="center"/>
    </xf>
    <xf numFmtId="0" fontId="0" fillId="0" borderId="13" xfId="0" applyBorder="1" applyAlignment="1">
      <alignment horizontal="center" vertical="center"/>
    </xf>
    <xf numFmtId="0" fontId="0" fillId="0" borderId="8" xfId="0" applyBorder="1" applyAlignment="1">
      <alignment horizontal="center" vertical="center"/>
    </xf>
    <xf numFmtId="0" fontId="0" fillId="0" borderId="26" xfId="0" applyBorder="1" applyAlignment="1">
      <alignment horizontal="center" vertical="center" textRotation="90"/>
    </xf>
  </cellXfs>
  <cellStyles count="3">
    <cellStyle name="Link" xfId="2" builtinId="8"/>
    <cellStyle name="Prozent" xfId="1" builtinId="5"/>
    <cellStyle name="Standard" xfId="0" builtinId="0"/>
  </cellStyles>
  <dxfs count="3">
    <dxf>
      <font>
        <color auto="1"/>
      </font>
      <fill>
        <patternFill>
          <bgColor theme="9" tint="0.39994506668294322"/>
        </patternFill>
      </fill>
    </dxf>
    <dxf>
      <fill>
        <patternFill>
          <bgColor theme="5" tint="0.39994506668294322"/>
        </patternFill>
      </fill>
    </dxf>
    <dxf>
      <fill>
        <patternFill>
          <bgColor theme="2" tint="-9.9948118533890809E-2"/>
        </patternFill>
      </fill>
    </dxf>
  </dxfs>
  <tableStyles count="0" defaultTableStyle="TableStyleMedium2" defaultPivotStyle="PivotStyleLight16"/>
  <colors>
    <mruColors>
      <color rgb="FFFF9966"/>
      <color rgb="FFFF8B8B"/>
      <color rgb="FFEC800A"/>
      <color rgb="FFEE9108"/>
      <color rgb="FFFF7F3F"/>
      <color rgb="FFDF661B"/>
      <color rgb="FFFF6600"/>
      <color rgb="FFFF9900"/>
      <color rgb="FFFF9933"/>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638175</xdr:colOff>
      <xdr:row>3</xdr:row>
      <xdr:rowOff>91441</xdr:rowOff>
    </xdr:from>
    <xdr:to>
      <xdr:col>8</xdr:col>
      <xdr:colOff>15240</xdr:colOff>
      <xdr:row>6</xdr:row>
      <xdr:rowOff>21440</xdr:rowOff>
    </xdr:to>
    <xdr:pic>
      <xdr:nvPicPr>
        <xdr:cNvPr id="5" name="Grafik 4">
          <a:extLst>
            <a:ext uri="{FF2B5EF4-FFF2-40B4-BE49-F238E27FC236}">
              <a16:creationId xmlns:a16="http://schemas.microsoft.com/office/drawing/2014/main" id="{5C956099-44F6-2779-6D2A-B87CFAEBF4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81625" y="558166"/>
          <a:ext cx="2095500" cy="4729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35763</xdr:rowOff>
    </xdr:from>
    <xdr:to>
      <xdr:col>10</xdr:col>
      <xdr:colOff>458278</xdr:colOff>
      <xdr:row>22</xdr:row>
      <xdr:rowOff>131013</xdr:rowOff>
    </xdr:to>
    <xdr:pic>
      <xdr:nvPicPr>
        <xdr:cNvPr id="2" name="Grafik 1">
          <a:extLst>
            <a:ext uri="{FF2B5EF4-FFF2-40B4-BE49-F238E27FC236}">
              <a16:creationId xmlns:a16="http://schemas.microsoft.com/office/drawing/2014/main" id="{4788FC4D-B3CC-C448-E502-DF8112C5B4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4631"/>
          <a:ext cx="8984052" cy="33301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165341</xdr:colOff>
      <xdr:row>4</xdr:row>
      <xdr:rowOff>71886</xdr:rowOff>
    </xdr:from>
    <xdr:to>
      <xdr:col>14</xdr:col>
      <xdr:colOff>747143</xdr:colOff>
      <xdr:row>17</xdr:row>
      <xdr:rowOff>165340</xdr:rowOff>
    </xdr:to>
    <xdr:pic>
      <xdr:nvPicPr>
        <xdr:cNvPr id="5" name="Grafik 4">
          <a:extLst>
            <a:ext uri="{FF2B5EF4-FFF2-40B4-BE49-F238E27FC236}">
              <a16:creationId xmlns:a16="http://schemas.microsoft.com/office/drawing/2014/main" id="{6EB2FEC4-940A-2E44-D235-399388EA3F84}"/>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4932" t="14107" r="6727" b="18338"/>
        <a:stretch>
          <a:fillRect/>
        </a:stretch>
      </xdr:blipFill>
      <xdr:spPr bwMode="auto">
        <a:xfrm>
          <a:off x="9481869" y="790754"/>
          <a:ext cx="2954066" cy="2429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4C5AE-2C63-4084-945D-5A35F4E9B4BC}">
  <sheetPr>
    <tabColor rgb="FFFFC000"/>
  </sheetPr>
  <dimension ref="A1:H43"/>
  <sheetViews>
    <sheetView showGridLines="0" tabSelected="1" zoomScaleNormal="100" workbookViewId="0">
      <selection activeCell="K31" sqref="K31"/>
    </sheetView>
  </sheetViews>
  <sheetFormatPr baseColWidth="10" defaultRowHeight="14.4" x14ac:dyDescent="0.3"/>
  <cols>
    <col min="8" max="8" width="28.21875" customWidth="1"/>
  </cols>
  <sheetData>
    <row r="1" spans="1:8" ht="21.6" customHeight="1" x14ac:dyDescent="0.35">
      <c r="A1" s="414" t="s">
        <v>369</v>
      </c>
      <c r="B1" s="398"/>
      <c r="C1" s="397"/>
      <c r="D1" s="397"/>
      <c r="E1" s="397"/>
      <c r="F1" s="397"/>
      <c r="G1" s="397"/>
      <c r="H1" s="397"/>
    </row>
    <row r="2" spans="1:8" ht="4.8" customHeight="1" x14ac:dyDescent="0.3">
      <c r="A2" s="28"/>
      <c r="B2" s="401"/>
      <c r="C2" s="28"/>
      <c r="D2" s="28"/>
      <c r="E2" s="28"/>
      <c r="F2" s="28"/>
      <c r="G2" s="28"/>
      <c r="H2" s="28"/>
    </row>
    <row r="3" spans="1:8" x14ac:dyDescent="0.3">
      <c r="A3" s="427" t="s">
        <v>368</v>
      </c>
      <c r="B3" s="427"/>
      <c r="C3" s="427"/>
      <c r="D3" s="427"/>
      <c r="E3" s="427"/>
      <c r="F3" s="427"/>
      <c r="G3" s="427"/>
      <c r="H3" s="427"/>
    </row>
    <row r="4" spans="1:8" x14ac:dyDescent="0.3">
      <c r="A4" s="427"/>
      <c r="B4" s="427"/>
      <c r="C4" s="427"/>
      <c r="D4" s="427"/>
      <c r="E4" s="427"/>
      <c r="F4" s="427"/>
      <c r="G4" s="427"/>
      <c r="H4" s="427"/>
    </row>
    <row r="5" spans="1:8" x14ac:dyDescent="0.3">
      <c r="A5" s="427"/>
      <c r="B5" s="427"/>
      <c r="C5" s="427"/>
      <c r="D5" s="427"/>
      <c r="E5" s="427"/>
      <c r="F5" s="427"/>
      <c r="G5" s="427"/>
      <c r="H5" s="427"/>
    </row>
    <row r="6" spans="1:8" x14ac:dyDescent="0.3">
      <c r="A6" s="428"/>
      <c r="B6" s="428"/>
      <c r="C6" s="428"/>
      <c r="D6" s="428"/>
      <c r="E6" s="428"/>
      <c r="F6" s="428"/>
      <c r="G6" s="428"/>
      <c r="H6" s="428"/>
    </row>
    <row r="7" spans="1:8" ht="6" customHeight="1" thickBot="1" x14ac:dyDescent="0.35">
      <c r="A7" s="402"/>
      <c r="B7" s="402"/>
      <c r="C7" s="402"/>
      <c r="D7" s="402"/>
      <c r="E7" s="402"/>
      <c r="F7" s="402"/>
      <c r="G7" s="402"/>
      <c r="H7" s="402"/>
    </row>
    <row r="8" spans="1:8" ht="18" x14ac:dyDescent="0.35">
      <c r="A8" s="465" t="s">
        <v>364</v>
      </c>
      <c r="B8" s="466"/>
      <c r="C8" s="466"/>
      <c r="D8" s="466"/>
      <c r="E8" s="466"/>
      <c r="F8" s="466"/>
      <c r="G8" s="466"/>
      <c r="H8" s="467"/>
    </row>
    <row r="9" spans="1:8" x14ac:dyDescent="0.3">
      <c r="A9" s="456" t="s">
        <v>356</v>
      </c>
      <c r="B9" s="457"/>
      <c r="C9" s="457"/>
      <c r="D9" s="457"/>
      <c r="E9" s="457"/>
      <c r="F9" s="457"/>
      <c r="G9" s="457"/>
      <c r="H9" s="458"/>
    </row>
    <row r="10" spans="1:8" x14ac:dyDescent="0.3">
      <c r="A10" s="459"/>
      <c r="B10" s="460"/>
      <c r="C10" s="460"/>
      <c r="D10" s="460"/>
      <c r="E10" s="460"/>
      <c r="F10" s="460"/>
      <c r="G10" s="460"/>
      <c r="H10" s="461"/>
    </row>
    <row r="11" spans="1:8" x14ac:dyDescent="0.3">
      <c r="A11" s="438" t="s">
        <v>357</v>
      </c>
      <c r="B11" s="439"/>
      <c r="C11" s="439"/>
      <c r="D11" s="439"/>
      <c r="E11" s="439"/>
      <c r="F11" s="439"/>
      <c r="G11" s="439"/>
      <c r="H11" s="440"/>
    </row>
    <row r="12" spans="1:8" x14ac:dyDescent="0.3">
      <c r="A12" s="441"/>
      <c r="B12" s="442"/>
      <c r="C12" s="442"/>
      <c r="D12" s="442"/>
      <c r="E12" s="442"/>
      <c r="F12" s="442"/>
      <c r="G12" s="442"/>
      <c r="H12" s="443"/>
    </row>
    <row r="13" spans="1:8" x14ac:dyDescent="0.3">
      <c r="A13" s="450" t="s">
        <v>358</v>
      </c>
      <c r="B13" s="451"/>
      <c r="C13" s="451"/>
      <c r="D13" s="451"/>
      <c r="E13" s="451"/>
      <c r="F13" s="451"/>
      <c r="G13" s="451"/>
      <c r="H13" s="452"/>
    </row>
    <row r="14" spans="1:8" x14ac:dyDescent="0.3">
      <c r="A14" s="453"/>
      <c r="B14" s="454"/>
      <c r="C14" s="454"/>
      <c r="D14" s="454"/>
      <c r="E14" s="454"/>
      <c r="F14" s="454"/>
      <c r="G14" s="454"/>
      <c r="H14" s="455"/>
    </row>
    <row r="15" spans="1:8" ht="14.4" customHeight="1" x14ac:dyDescent="0.3">
      <c r="A15" s="462" t="s">
        <v>359</v>
      </c>
      <c r="B15" s="463"/>
      <c r="C15" s="463"/>
      <c r="D15" s="463"/>
      <c r="E15" s="463"/>
      <c r="F15" s="463"/>
      <c r="G15" s="463"/>
      <c r="H15" s="464"/>
    </row>
    <row r="16" spans="1:8" x14ac:dyDescent="0.3">
      <c r="A16" s="438"/>
      <c r="B16" s="439"/>
      <c r="C16" s="439"/>
      <c r="D16" s="439"/>
      <c r="E16" s="439"/>
      <c r="F16" s="439"/>
      <c r="G16" s="439"/>
      <c r="H16" s="440"/>
    </row>
    <row r="17" spans="1:8" x14ac:dyDescent="0.3">
      <c r="A17" s="438"/>
      <c r="B17" s="439"/>
      <c r="C17" s="439"/>
      <c r="D17" s="439"/>
      <c r="E17" s="439"/>
      <c r="F17" s="439"/>
      <c r="G17" s="439"/>
      <c r="H17" s="440"/>
    </row>
    <row r="18" spans="1:8" x14ac:dyDescent="0.3">
      <c r="A18" s="441"/>
      <c r="B18" s="442"/>
      <c r="C18" s="442"/>
      <c r="D18" s="442"/>
      <c r="E18" s="442"/>
      <c r="F18" s="442"/>
      <c r="G18" s="442"/>
      <c r="H18" s="443"/>
    </row>
    <row r="19" spans="1:8" x14ac:dyDescent="0.3">
      <c r="A19" s="444" t="s">
        <v>360</v>
      </c>
      <c r="B19" s="445"/>
      <c r="C19" s="445"/>
      <c r="D19" s="445"/>
      <c r="E19" s="445"/>
      <c r="F19" s="445"/>
      <c r="G19" s="445"/>
      <c r="H19" s="446"/>
    </row>
    <row r="20" spans="1:8" x14ac:dyDescent="0.3">
      <c r="A20" s="447"/>
      <c r="B20" s="448"/>
      <c r="C20" s="448"/>
      <c r="D20" s="448"/>
      <c r="E20" s="448"/>
      <c r="F20" s="448"/>
      <c r="G20" s="448"/>
      <c r="H20" s="449"/>
    </row>
    <row r="21" spans="1:8" ht="9.6" customHeight="1" x14ac:dyDescent="0.3">
      <c r="A21" s="405"/>
      <c r="B21" s="403"/>
      <c r="C21" s="403"/>
      <c r="D21" s="403"/>
      <c r="E21" s="403"/>
      <c r="F21" s="403"/>
      <c r="G21" s="403"/>
      <c r="H21" s="406"/>
    </row>
    <row r="22" spans="1:8" ht="18" x14ac:dyDescent="0.35">
      <c r="A22" s="471" t="s">
        <v>365</v>
      </c>
      <c r="B22" s="472"/>
      <c r="C22" s="472"/>
      <c r="D22" s="472"/>
      <c r="E22" s="472"/>
      <c r="F22" s="472"/>
      <c r="G22" s="472"/>
      <c r="H22" s="473"/>
    </row>
    <row r="23" spans="1:8" x14ac:dyDescent="0.3">
      <c r="A23" s="429" t="s">
        <v>348</v>
      </c>
      <c r="B23" s="430"/>
      <c r="C23" s="430"/>
      <c r="D23" s="430"/>
      <c r="E23" s="430"/>
      <c r="F23" s="430"/>
      <c r="G23" s="430"/>
      <c r="H23" s="431"/>
    </row>
    <row r="24" spans="1:8" x14ac:dyDescent="0.3">
      <c r="A24" s="429"/>
      <c r="B24" s="430"/>
      <c r="C24" s="430"/>
      <c r="D24" s="430"/>
      <c r="E24" s="430"/>
      <c r="F24" s="430"/>
      <c r="G24" s="430"/>
      <c r="H24" s="431"/>
    </row>
    <row r="25" spans="1:8" x14ac:dyDescent="0.3">
      <c r="A25" s="429" t="s">
        <v>349</v>
      </c>
      <c r="B25" s="430"/>
      <c r="C25" s="430"/>
      <c r="D25" s="430"/>
      <c r="E25" s="430"/>
      <c r="F25" s="430"/>
      <c r="G25" s="430"/>
      <c r="H25" s="431"/>
    </row>
    <row r="26" spans="1:8" x14ac:dyDescent="0.3">
      <c r="A26" s="429"/>
      <c r="B26" s="430"/>
      <c r="C26" s="430"/>
      <c r="D26" s="430"/>
      <c r="E26" s="430"/>
      <c r="F26" s="430"/>
      <c r="G26" s="430"/>
      <c r="H26" s="431"/>
    </row>
    <row r="27" spans="1:8" x14ac:dyDescent="0.3">
      <c r="A27" s="409" t="s">
        <v>347</v>
      </c>
      <c r="B27" s="407"/>
      <c r="C27" s="407"/>
      <c r="D27" s="407"/>
      <c r="E27" s="407"/>
      <c r="F27" s="407"/>
      <c r="G27" s="407"/>
      <c r="H27" s="408"/>
    </row>
    <row r="28" spans="1:8" ht="9.6" customHeight="1" x14ac:dyDescent="0.3">
      <c r="A28" s="410"/>
      <c r="B28" s="28"/>
      <c r="C28" s="28"/>
      <c r="D28" s="28"/>
      <c r="E28" s="28"/>
      <c r="F28" s="28"/>
      <c r="G28" s="28"/>
      <c r="H28" s="411"/>
    </row>
    <row r="29" spans="1:8" ht="18" x14ac:dyDescent="0.35">
      <c r="A29" s="468" t="s">
        <v>366</v>
      </c>
      <c r="B29" s="469"/>
      <c r="C29" s="469"/>
      <c r="D29" s="469"/>
      <c r="E29" s="469"/>
      <c r="F29" s="469"/>
      <c r="G29" s="469"/>
      <c r="H29" s="470"/>
    </row>
    <row r="30" spans="1:8" x14ac:dyDescent="0.3">
      <c r="A30" s="432" t="s">
        <v>350</v>
      </c>
      <c r="B30" s="433"/>
      <c r="C30" s="433"/>
      <c r="D30" s="433"/>
      <c r="E30" s="433"/>
      <c r="F30" s="433"/>
      <c r="G30" s="433"/>
      <c r="H30" s="434"/>
    </row>
    <row r="31" spans="1:8" x14ac:dyDescent="0.3">
      <c r="A31" s="435"/>
      <c r="B31" s="436"/>
      <c r="C31" s="436"/>
      <c r="D31" s="436"/>
      <c r="E31" s="436"/>
      <c r="F31" s="436"/>
      <c r="G31" s="436"/>
      <c r="H31" s="437"/>
    </row>
    <row r="32" spans="1:8" x14ac:dyDescent="0.3">
      <c r="A32" s="432" t="s">
        <v>351</v>
      </c>
      <c r="B32" s="433"/>
      <c r="C32" s="433"/>
      <c r="D32" s="433"/>
      <c r="E32" s="433"/>
      <c r="F32" s="433"/>
      <c r="G32" s="433"/>
      <c r="H32" s="434"/>
    </row>
    <row r="33" spans="1:8" x14ac:dyDescent="0.3">
      <c r="A33" s="435"/>
      <c r="B33" s="436"/>
      <c r="C33" s="436"/>
      <c r="D33" s="436"/>
      <c r="E33" s="436"/>
      <c r="F33" s="436"/>
      <c r="G33" s="436"/>
      <c r="H33" s="437"/>
    </row>
    <row r="34" spans="1:8" ht="14.4" customHeight="1" x14ac:dyDescent="0.3">
      <c r="A34" s="421" t="s">
        <v>352</v>
      </c>
      <c r="B34" s="422"/>
      <c r="C34" s="422"/>
      <c r="D34" s="422"/>
      <c r="E34" s="422"/>
      <c r="F34" s="422"/>
      <c r="G34" s="422"/>
      <c r="H34" s="423"/>
    </row>
    <row r="35" spans="1:8" ht="9.6" customHeight="1" x14ac:dyDescent="0.3">
      <c r="A35" s="412"/>
      <c r="B35" s="404"/>
      <c r="C35" s="404"/>
      <c r="D35" s="404"/>
      <c r="E35" s="404"/>
      <c r="F35" s="404"/>
      <c r="G35" s="404"/>
      <c r="H35" s="413"/>
    </row>
    <row r="36" spans="1:8" ht="18" x14ac:dyDescent="0.35">
      <c r="A36" s="424" t="s">
        <v>367</v>
      </c>
      <c r="B36" s="425"/>
      <c r="C36" s="425"/>
      <c r="D36" s="425"/>
      <c r="E36" s="425"/>
      <c r="F36" s="425"/>
      <c r="G36" s="425"/>
      <c r="H36" s="426"/>
    </row>
    <row r="37" spans="1:8" x14ac:dyDescent="0.3">
      <c r="A37" s="415" t="s">
        <v>362</v>
      </c>
      <c r="B37" s="416"/>
      <c r="C37" s="416"/>
      <c r="D37" s="416"/>
      <c r="E37" s="416"/>
      <c r="F37" s="416"/>
      <c r="G37" s="416"/>
      <c r="H37" s="417"/>
    </row>
    <row r="38" spans="1:8" x14ac:dyDescent="0.3">
      <c r="A38" s="415"/>
      <c r="B38" s="416"/>
      <c r="C38" s="416"/>
      <c r="D38" s="416"/>
      <c r="E38" s="416"/>
      <c r="F38" s="416"/>
      <c r="G38" s="416"/>
      <c r="H38" s="417"/>
    </row>
    <row r="39" spans="1:8" x14ac:dyDescent="0.3">
      <c r="A39" s="415" t="s">
        <v>361</v>
      </c>
      <c r="B39" s="416"/>
      <c r="C39" s="416"/>
      <c r="D39" s="416"/>
      <c r="E39" s="416"/>
      <c r="F39" s="416"/>
      <c r="G39" s="416"/>
      <c r="H39" s="417"/>
    </row>
    <row r="40" spans="1:8" ht="28.8" customHeight="1" x14ac:dyDescent="0.3">
      <c r="A40" s="415" t="s">
        <v>363</v>
      </c>
      <c r="B40" s="416"/>
      <c r="C40" s="416"/>
      <c r="D40" s="416"/>
      <c r="E40" s="416"/>
      <c r="F40" s="416"/>
      <c r="G40" s="416"/>
      <c r="H40" s="417"/>
    </row>
    <row r="41" spans="1:8" ht="15" thickBot="1" x14ac:dyDescent="0.35">
      <c r="A41" s="418"/>
      <c r="B41" s="419"/>
      <c r="C41" s="419"/>
      <c r="D41" s="419"/>
      <c r="E41" s="419"/>
      <c r="F41" s="419"/>
      <c r="G41" s="419"/>
      <c r="H41" s="420"/>
    </row>
    <row r="42" spans="1:8" ht="38.4" customHeight="1" x14ac:dyDescent="0.3"/>
    <row r="43" spans="1:8" ht="13.8" customHeight="1" x14ac:dyDescent="0.3"/>
  </sheetData>
  <mergeCells count="18">
    <mergeCell ref="A3:H6"/>
    <mergeCell ref="A23:H24"/>
    <mergeCell ref="A25:H26"/>
    <mergeCell ref="A30:H31"/>
    <mergeCell ref="A32:H33"/>
    <mergeCell ref="A11:H12"/>
    <mergeCell ref="A19:H20"/>
    <mergeCell ref="A13:H14"/>
    <mergeCell ref="A9:H10"/>
    <mergeCell ref="A15:H18"/>
    <mergeCell ref="A8:H8"/>
    <mergeCell ref="A29:H29"/>
    <mergeCell ref="A22:H22"/>
    <mergeCell ref="A39:H39"/>
    <mergeCell ref="A40:H41"/>
    <mergeCell ref="A34:H34"/>
    <mergeCell ref="A37:H38"/>
    <mergeCell ref="A36:H36"/>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DF7A2-0797-45A1-B3AE-5AA712A165A4}">
  <sheetPr>
    <tabColor theme="5" tint="0.59999389629810485"/>
  </sheetPr>
  <dimension ref="A1:AG61"/>
  <sheetViews>
    <sheetView showGridLines="0" zoomScale="60" zoomScaleNormal="60" workbookViewId="0">
      <pane xSplit="8" topLeftCell="I1" activePane="topRight" state="frozen"/>
      <selection pane="topRight" activeCell="I7" sqref="I7"/>
    </sheetView>
  </sheetViews>
  <sheetFormatPr baseColWidth="10" defaultColWidth="11.5546875" defaultRowHeight="23.4" outlineLevelCol="1" x14ac:dyDescent="0.3"/>
  <cols>
    <col min="1" max="1" width="6.5546875" style="354" customWidth="1"/>
    <col min="2" max="2" width="27" style="112" customWidth="1"/>
    <col min="3" max="3" width="49.88671875" style="100" customWidth="1"/>
    <col min="4" max="4" width="29.77734375" style="2" hidden="1" customWidth="1" outlineLevel="1"/>
    <col min="5" max="5" width="40.77734375" style="4" customWidth="1" collapsed="1"/>
    <col min="6" max="7" width="40.77734375" style="4" customWidth="1"/>
    <col min="8" max="8" width="26.88671875" style="326" customWidth="1"/>
    <col min="9" max="9" width="8.21875" style="269" customWidth="1" outlineLevel="1"/>
    <col min="10" max="10" width="12.109375" style="3" customWidth="1" outlineLevel="1"/>
    <col min="11" max="11" width="18.21875" style="120" customWidth="1" outlineLevel="1"/>
    <col min="12" max="12" width="28" style="100" customWidth="1" outlineLevel="1"/>
    <col min="13" max="13" width="32.77734375" style="100" customWidth="1" outlineLevel="1"/>
    <col min="14" max="14" width="5.109375" style="1" customWidth="1"/>
    <col min="15" max="16" width="11.109375" style="74" customWidth="1"/>
    <col min="17" max="17" width="28.21875" style="75" customWidth="1"/>
    <col min="18" max="18" width="32.6640625" style="75" customWidth="1"/>
    <col min="19" max="19" width="2.77734375" style="75" customWidth="1"/>
    <col min="20" max="21" width="11.109375" style="74" customWidth="1"/>
    <col min="22" max="22" width="28.109375" style="75" customWidth="1"/>
    <col min="23" max="23" width="32.77734375" style="75" customWidth="1"/>
    <col min="24" max="24" width="2.77734375" style="75" customWidth="1"/>
    <col min="25" max="26" width="11.109375" style="74" customWidth="1"/>
    <col min="27" max="27" width="28.109375" style="75" customWidth="1"/>
    <col min="28" max="28" width="32.5546875" style="75" customWidth="1"/>
    <col min="29" max="29" width="2.6640625" style="75" customWidth="1"/>
    <col min="30" max="31" width="11.109375" style="74" customWidth="1"/>
    <col min="32" max="32" width="28.109375" style="75" customWidth="1"/>
    <col min="33" max="33" width="32.5546875" style="75" customWidth="1"/>
    <col min="34" max="16384" width="11.5546875" style="1"/>
  </cols>
  <sheetData>
    <row r="1" spans="1:33" ht="34.799999999999997" customHeight="1" x14ac:dyDescent="0.55000000000000004">
      <c r="A1" s="355"/>
      <c r="B1" s="356" t="s">
        <v>237</v>
      </c>
      <c r="C1" s="289"/>
      <c r="D1" s="290"/>
      <c r="E1" s="390" t="s">
        <v>345</v>
      </c>
      <c r="F1" s="291"/>
      <c r="G1" s="291"/>
      <c r="H1" s="323"/>
      <c r="I1" s="292"/>
      <c r="N1" s="598" t="s">
        <v>312</v>
      </c>
      <c r="O1" s="593" t="s">
        <v>344</v>
      </c>
      <c r="T1" s="593" t="s">
        <v>344</v>
      </c>
      <c r="Y1" s="593" t="s">
        <v>344</v>
      </c>
      <c r="AD1" s="593" t="s">
        <v>344</v>
      </c>
    </row>
    <row r="2" spans="1:33" ht="18" x14ac:dyDescent="0.35">
      <c r="A2" s="355"/>
      <c r="B2" s="350" t="s">
        <v>238</v>
      </c>
      <c r="C2" s="293"/>
      <c r="D2" s="294"/>
      <c r="E2" s="295"/>
      <c r="F2" s="295"/>
      <c r="G2" s="295"/>
      <c r="H2" s="324"/>
      <c r="I2" s="296"/>
      <c r="N2" s="599"/>
      <c r="O2" s="594"/>
      <c r="T2" s="594"/>
      <c r="Y2" s="594"/>
      <c r="AD2" s="594"/>
    </row>
    <row r="3" spans="1:33" ht="18.600000000000001" thickBot="1" x14ac:dyDescent="0.4">
      <c r="A3" s="355"/>
      <c r="B3" s="351" t="s">
        <v>240</v>
      </c>
      <c r="C3" s="297"/>
      <c r="D3" s="298"/>
      <c r="E3" s="299"/>
      <c r="F3" s="299"/>
      <c r="G3" s="299"/>
      <c r="H3" s="325"/>
      <c r="I3" s="300"/>
      <c r="N3" s="599"/>
      <c r="O3" s="595"/>
      <c r="T3" s="595"/>
      <c r="Y3" s="595"/>
      <c r="AD3" s="595"/>
    </row>
    <row r="4" spans="1:33" ht="12" customHeight="1" thickBot="1" x14ac:dyDescent="0.4">
      <c r="A4" s="231"/>
    </row>
    <row r="5" spans="1:33" s="113" customFormat="1" ht="45.6" customHeight="1" thickBot="1" x14ac:dyDescent="0.35">
      <c r="A5" s="83"/>
      <c r="B5" s="161" t="s">
        <v>41</v>
      </c>
      <c r="C5" s="162" t="s">
        <v>40</v>
      </c>
      <c r="D5" s="160" t="s">
        <v>223</v>
      </c>
      <c r="E5" s="590" t="s">
        <v>39</v>
      </c>
      <c r="F5" s="590"/>
      <c r="G5" s="590"/>
      <c r="H5" s="590"/>
      <c r="I5" s="270"/>
      <c r="J5" s="588" t="s">
        <v>306</v>
      </c>
      <c r="K5" s="589"/>
      <c r="L5" s="589"/>
      <c r="M5" s="589"/>
      <c r="N5" s="159"/>
      <c r="O5" s="590" t="s">
        <v>222</v>
      </c>
      <c r="P5" s="590"/>
      <c r="Q5" s="590"/>
      <c r="R5" s="591"/>
      <c r="S5" s="159"/>
      <c r="T5" s="592" t="s">
        <v>201</v>
      </c>
      <c r="U5" s="590"/>
      <c r="V5" s="590"/>
      <c r="W5" s="591"/>
      <c r="X5" s="159"/>
      <c r="Y5" s="592" t="s">
        <v>201</v>
      </c>
      <c r="Z5" s="590"/>
      <c r="AA5" s="590"/>
      <c r="AB5" s="591"/>
      <c r="AC5" s="159"/>
      <c r="AD5" s="592" t="s">
        <v>201</v>
      </c>
      <c r="AE5" s="590"/>
      <c r="AF5" s="590"/>
      <c r="AG5" s="591"/>
    </row>
    <row r="6" spans="1:33" ht="53.4" customHeight="1" thickBot="1" x14ac:dyDescent="0.35">
      <c r="A6" s="352"/>
      <c r="B6" s="86"/>
      <c r="C6" s="107"/>
      <c r="D6" s="106"/>
      <c r="E6" s="89" t="s">
        <v>38</v>
      </c>
      <c r="F6" s="90" t="s">
        <v>37</v>
      </c>
      <c r="G6" s="91" t="s">
        <v>36</v>
      </c>
      <c r="H6" s="327" t="s">
        <v>228</v>
      </c>
      <c r="I6" s="271" t="s">
        <v>197</v>
      </c>
      <c r="J6" s="114" t="s">
        <v>196</v>
      </c>
      <c r="K6" s="114" t="s">
        <v>226</v>
      </c>
      <c r="L6" s="189" t="s">
        <v>198</v>
      </c>
      <c r="M6" s="190" t="s">
        <v>206</v>
      </c>
      <c r="N6" s="150"/>
      <c r="O6" s="379" t="s">
        <v>196</v>
      </c>
      <c r="P6" s="359" t="s">
        <v>225</v>
      </c>
      <c r="Q6" s="360" t="s">
        <v>198</v>
      </c>
      <c r="R6" s="361" t="s">
        <v>206</v>
      </c>
      <c r="S6" s="150"/>
      <c r="T6" s="365" t="s">
        <v>196</v>
      </c>
      <c r="U6" s="365" t="s">
        <v>225</v>
      </c>
      <c r="V6" s="366" t="s">
        <v>198</v>
      </c>
      <c r="W6" s="367" t="s">
        <v>206</v>
      </c>
      <c r="X6" s="150"/>
      <c r="Y6" s="368" t="s">
        <v>196</v>
      </c>
      <c r="Z6" s="368" t="s">
        <v>225</v>
      </c>
      <c r="AA6" s="369" t="s">
        <v>198</v>
      </c>
      <c r="AB6" s="370" t="s">
        <v>206</v>
      </c>
      <c r="AC6" s="150"/>
      <c r="AD6" s="362" t="s">
        <v>196</v>
      </c>
      <c r="AE6" s="362" t="s">
        <v>225</v>
      </c>
      <c r="AF6" s="363" t="s">
        <v>198</v>
      </c>
      <c r="AG6" s="364" t="s">
        <v>206</v>
      </c>
    </row>
    <row r="7" spans="1:33" ht="136.80000000000001" customHeight="1" thickBot="1" x14ac:dyDescent="0.35">
      <c r="A7" s="522" t="s">
        <v>35</v>
      </c>
      <c r="B7" s="109" t="s">
        <v>34</v>
      </c>
      <c r="C7" s="336" t="s">
        <v>313</v>
      </c>
      <c r="D7" s="344" t="s">
        <v>177</v>
      </c>
      <c r="E7" s="340" t="s">
        <v>175</v>
      </c>
      <c r="F7" s="97" t="s">
        <v>110</v>
      </c>
      <c r="G7" s="92" t="s">
        <v>109</v>
      </c>
      <c r="H7" s="321" t="s">
        <v>176</v>
      </c>
      <c r="I7" s="272">
        <v>7.9799999999999996E-2</v>
      </c>
      <c r="J7" s="128">
        <v>0</v>
      </c>
      <c r="K7" s="129">
        <f>$I$7*J7</f>
        <v>0</v>
      </c>
      <c r="L7" s="177"/>
      <c r="M7" s="172" t="s">
        <v>108</v>
      </c>
      <c r="N7" s="374"/>
      <c r="O7" s="380"/>
      <c r="P7" s="376">
        <f>$I$7*O7</f>
        <v>0</v>
      </c>
      <c r="Q7" s="215"/>
      <c r="R7" s="201"/>
      <c r="S7" s="139"/>
      <c r="T7" s="380"/>
      <c r="U7" s="124">
        <f>$I$7*T7</f>
        <v>0</v>
      </c>
      <c r="V7" s="215"/>
      <c r="W7" s="201"/>
      <c r="X7" s="139"/>
      <c r="Y7" s="380"/>
      <c r="Z7" s="124">
        <f>$I$7*Y7</f>
        <v>0</v>
      </c>
      <c r="AA7" s="215"/>
      <c r="AB7" s="201"/>
      <c r="AC7" s="139"/>
      <c r="AD7" s="380"/>
      <c r="AE7" s="124">
        <f>$I$7*AD7</f>
        <v>0</v>
      </c>
      <c r="AF7" s="215"/>
      <c r="AG7" s="201"/>
    </row>
    <row r="8" spans="1:33" ht="120" customHeight="1" thickBot="1" x14ac:dyDescent="0.35">
      <c r="A8" s="523"/>
      <c r="B8" s="108" t="s">
        <v>33</v>
      </c>
      <c r="C8" s="337" t="s">
        <v>335</v>
      </c>
      <c r="D8" s="345" t="s">
        <v>183</v>
      </c>
      <c r="E8" s="341" t="s">
        <v>32</v>
      </c>
      <c r="F8" s="93" t="s">
        <v>31</v>
      </c>
      <c r="G8" s="94" t="s">
        <v>134</v>
      </c>
      <c r="H8" s="328" t="s">
        <v>30</v>
      </c>
      <c r="I8" s="273">
        <v>7.9100000000000004E-2</v>
      </c>
      <c r="J8" s="130">
        <v>3</v>
      </c>
      <c r="K8" s="131">
        <f>$I$8*J8</f>
        <v>0.23730000000000001</v>
      </c>
      <c r="L8" s="178"/>
      <c r="M8" s="174" t="s">
        <v>208</v>
      </c>
      <c r="N8" s="374"/>
      <c r="O8" s="380"/>
      <c r="P8" s="377">
        <f>$I$8*O8</f>
        <v>0</v>
      </c>
      <c r="Q8" s="216"/>
      <c r="R8" s="203" t="s">
        <v>333</v>
      </c>
      <c r="S8" s="140"/>
      <c r="T8" s="380"/>
      <c r="U8" s="121">
        <f>$I$8*T8</f>
        <v>0</v>
      </c>
      <c r="V8" s="216"/>
      <c r="W8" s="203" t="s">
        <v>334</v>
      </c>
      <c r="X8" s="140"/>
      <c r="Y8" s="380"/>
      <c r="Z8" s="121">
        <f>$I$8*Y8</f>
        <v>0</v>
      </c>
      <c r="AA8" s="216"/>
      <c r="AB8" s="203" t="s">
        <v>334</v>
      </c>
      <c r="AC8" s="140"/>
      <c r="AD8" s="380"/>
      <c r="AE8" s="121">
        <f>$I$8*AD8</f>
        <v>0</v>
      </c>
      <c r="AF8" s="216"/>
      <c r="AG8" s="203" t="s">
        <v>334</v>
      </c>
    </row>
    <row r="9" spans="1:33" ht="123.6" customHeight="1" thickBot="1" x14ac:dyDescent="0.35">
      <c r="A9" s="523"/>
      <c r="B9" s="84" t="s">
        <v>29</v>
      </c>
      <c r="C9" s="339" t="s">
        <v>314</v>
      </c>
      <c r="D9" s="346" t="s">
        <v>227</v>
      </c>
      <c r="E9" s="342" t="s">
        <v>135</v>
      </c>
      <c r="F9" s="95" t="s">
        <v>173</v>
      </c>
      <c r="G9" s="96" t="s">
        <v>174</v>
      </c>
      <c r="H9" s="322" t="s">
        <v>137</v>
      </c>
      <c r="I9" s="274">
        <v>4.9799999999999997E-2</v>
      </c>
      <c r="J9" s="132">
        <v>3</v>
      </c>
      <c r="K9" s="133">
        <f>$I$9*J9</f>
        <v>0.14939999999999998</v>
      </c>
      <c r="L9" s="179"/>
      <c r="M9" s="180" t="s">
        <v>107</v>
      </c>
      <c r="N9" s="375"/>
      <c r="O9" s="380"/>
      <c r="P9" s="378">
        <f>$I$9*O9</f>
        <v>0</v>
      </c>
      <c r="Q9" s="217"/>
      <c r="R9" s="209"/>
      <c r="S9" s="141"/>
      <c r="T9" s="380"/>
      <c r="U9" s="122">
        <f>$I$9*T9</f>
        <v>0</v>
      </c>
      <c r="V9" s="217"/>
      <c r="W9" s="209"/>
      <c r="X9" s="141"/>
      <c r="Y9" s="380"/>
      <c r="Z9" s="122">
        <f>$I$9*Y9</f>
        <v>0</v>
      </c>
      <c r="AA9" s="217"/>
      <c r="AB9" s="209"/>
      <c r="AC9" s="141"/>
      <c r="AD9" s="380"/>
      <c r="AE9" s="122">
        <f>$I$9*AD9</f>
        <v>0</v>
      </c>
      <c r="AF9" s="217"/>
      <c r="AG9" s="209"/>
    </row>
    <row r="10" spans="1:33" ht="18.600000000000001" thickBot="1" x14ac:dyDescent="0.35">
      <c r="A10" s="77"/>
      <c r="B10" s="78"/>
      <c r="C10" s="335"/>
      <c r="D10" s="78"/>
      <c r="E10" s="78"/>
      <c r="F10" s="78"/>
      <c r="G10" s="78"/>
      <c r="H10" s="329"/>
      <c r="I10" s="275"/>
      <c r="J10" s="78"/>
      <c r="K10" s="78"/>
      <c r="L10" s="78"/>
      <c r="M10" s="78"/>
      <c r="N10" s="78"/>
      <c r="O10" s="384"/>
      <c r="P10" s="78"/>
      <c r="Q10" s="78"/>
      <c r="R10" s="78"/>
      <c r="S10" s="78"/>
      <c r="T10" s="384"/>
      <c r="U10" s="78"/>
      <c r="V10" s="78"/>
      <c r="W10" s="78"/>
      <c r="X10" s="78"/>
      <c r="Y10" s="384"/>
      <c r="Z10" s="78"/>
      <c r="AA10" s="78"/>
      <c r="AB10" s="78"/>
      <c r="AC10" s="78"/>
      <c r="AD10" s="384"/>
      <c r="AE10" s="78"/>
      <c r="AF10" s="78"/>
      <c r="AG10" s="218"/>
    </row>
    <row r="11" spans="1:33" ht="23.4" customHeight="1" thickBot="1" x14ac:dyDescent="0.35">
      <c r="A11" s="519" t="s">
        <v>28</v>
      </c>
      <c r="B11" s="554" t="s">
        <v>192</v>
      </c>
      <c r="C11" s="587" t="s">
        <v>315</v>
      </c>
      <c r="D11" s="570" t="s">
        <v>181</v>
      </c>
      <c r="E11" s="581" t="s">
        <v>122</v>
      </c>
      <c r="F11" s="578" t="s">
        <v>123</v>
      </c>
      <c r="G11" s="575" t="s">
        <v>124</v>
      </c>
      <c r="H11" s="551" t="s">
        <v>138</v>
      </c>
      <c r="I11" s="548">
        <v>8.6999999999999994E-2</v>
      </c>
      <c r="J11" s="546">
        <v>3</v>
      </c>
      <c r="K11" s="573">
        <f>$I$11*J11</f>
        <v>0.26100000000000001</v>
      </c>
      <c r="L11" s="163" t="s">
        <v>113</v>
      </c>
      <c r="M11" s="164" t="s">
        <v>207</v>
      </c>
      <c r="N11" s="381"/>
      <c r="O11" s="499"/>
      <c r="P11" s="524">
        <f>$I$11*O11</f>
        <v>0</v>
      </c>
      <c r="Q11" s="192" t="s">
        <v>113</v>
      </c>
      <c r="R11" s="193" t="s">
        <v>327</v>
      </c>
      <c r="S11" s="142"/>
      <c r="T11" s="499"/>
      <c r="U11" s="489">
        <f>$I$11*T11</f>
        <v>0</v>
      </c>
      <c r="V11" s="192" t="s">
        <v>113</v>
      </c>
      <c r="W11" s="193" t="s">
        <v>327</v>
      </c>
      <c r="X11" s="142"/>
      <c r="Y11" s="499"/>
      <c r="Z11" s="489">
        <f>$I$11*Y11</f>
        <v>0</v>
      </c>
      <c r="AA11" s="192" t="s">
        <v>113</v>
      </c>
      <c r="AB11" s="193" t="s">
        <v>327</v>
      </c>
      <c r="AC11" s="142"/>
      <c r="AD11" s="499"/>
      <c r="AE11" s="489">
        <f>$I$11*AD11</f>
        <v>0</v>
      </c>
      <c r="AF11" s="192" t="s">
        <v>113</v>
      </c>
      <c r="AG11" s="193" t="s">
        <v>327</v>
      </c>
    </row>
    <row r="12" spans="1:33" ht="23.4" customHeight="1" thickBot="1" x14ac:dyDescent="0.35">
      <c r="A12" s="520"/>
      <c r="B12" s="514"/>
      <c r="C12" s="511"/>
      <c r="D12" s="487"/>
      <c r="E12" s="568"/>
      <c r="F12" s="579"/>
      <c r="G12" s="576"/>
      <c r="H12" s="552"/>
      <c r="I12" s="549"/>
      <c r="J12" s="506"/>
      <c r="K12" s="504"/>
      <c r="L12" s="165" t="s">
        <v>114</v>
      </c>
      <c r="M12" s="166" t="s">
        <v>117</v>
      </c>
      <c r="N12" s="374"/>
      <c r="O12" s="499"/>
      <c r="P12" s="501"/>
      <c r="Q12" s="194" t="s">
        <v>114</v>
      </c>
      <c r="R12" s="195"/>
      <c r="S12" s="100"/>
      <c r="T12" s="499"/>
      <c r="U12" s="490"/>
      <c r="V12" s="194" t="s">
        <v>114</v>
      </c>
      <c r="W12" s="195"/>
      <c r="X12" s="100"/>
      <c r="Y12" s="499"/>
      <c r="Z12" s="490"/>
      <c r="AA12" s="194" t="s">
        <v>114</v>
      </c>
      <c r="AB12" s="195"/>
      <c r="AC12" s="100"/>
      <c r="AD12" s="499"/>
      <c r="AE12" s="490"/>
      <c r="AF12" s="194" t="s">
        <v>114</v>
      </c>
      <c r="AG12" s="195"/>
    </row>
    <row r="13" spans="1:33" ht="34.799999999999997" customHeight="1" thickBot="1" x14ac:dyDescent="0.35">
      <c r="A13" s="520"/>
      <c r="B13" s="514"/>
      <c r="C13" s="511"/>
      <c r="D13" s="487"/>
      <c r="E13" s="568"/>
      <c r="F13" s="579"/>
      <c r="G13" s="576"/>
      <c r="H13" s="552"/>
      <c r="I13" s="549"/>
      <c r="J13" s="506"/>
      <c r="K13" s="504"/>
      <c r="L13" s="165" t="s">
        <v>220</v>
      </c>
      <c r="M13" s="167" t="s">
        <v>202</v>
      </c>
      <c r="N13" s="374"/>
      <c r="O13" s="499"/>
      <c r="P13" s="501"/>
      <c r="Q13" s="194" t="s">
        <v>224</v>
      </c>
      <c r="R13" s="196"/>
      <c r="S13" s="143"/>
      <c r="T13" s="499"/>
      <c r="U13" s="490"/>
      <c r="V13" s="194" t="s">
        <v>224</v>
      </c>
      <c r="W13" s="196"/>
      <c r="X13" s="143"/>
      <c r="Y13" s="499"/>
      <c r="Z13" s="490"/>
      <c r="AA13" s="194" t="s">
        <v>224</v>
      </c>
      <c r="AB13" s="196"/>
      <c r="AC13" s="143"/>
      <c r="AD13" s="499"/>
      <c r="AE13" s="490"/>
      <c r="AF13" s="194" t="s">
        <v>224</v>
      </c>
      <c r="AG13" s="196"/>
    </row>
    <row r="14" spans="1:33" ht="30" customHeight="1" thickBot="1" x14ac:dyDescent="0.35">
      <c r="A14" s="520"/>
      <c r="B14" s="514"/>
      <c r="C14" s="511"/>
      <c r="D14" s="487"/>
      <c r="E14" s="568"/>
      <c r="F14" s="579"/>
      <c r="G14" s="576"/>
      <c r="H14" s="552"/>
      <c r="I14" s="549"/>
      <c r="J14" s="506"/>
      <c r="K14" s="504"/>
      <c r="L14" s="168" t="s">
        <v>111</v>
      </c>
      <c r="M14" s="169" t="s">
        <v>207</v>
      </c>
      <c r="N14" s="374"/>
      <c r="O14" s="499"/>
      <c r="P14" s="501"/>
      <c r="Q14" s="197" t="s">
        <v>111</v>
      </c>
      <c r="R14" s="198"/>
      <c r="S14" s="100"/>
      <c r="T14" s="499"/>
      <c r="U14" s="490"/>
      <c r="V14" s="197" t="s">
        <v>111</v>
      </c>
      <c r="W14" s="198"/>
      <c r="X14" s="100"/>
      <c r="Y14" s="499"/>
      <c r="Z14" s="490"/>
      <c r="AA14" s="197" t="s">
        <v>111</v>
      </c>
      <c r="AB14" s="198"/>
      <c r="AC14" s="100"/>
      <c r="AD14" s="499"/>
      <c r="AE14" s="490"/>
      <c r="AF14" s="197" t="s">
        <v>111</v>
      </c>
      <c r="AG14" s="198"/>
    </row>
    <row r="15" spans="1:33" ht="40.799999999999997" customHeight="1" thickBot="1" x14ac:dyDescent="0.35">
      <c r="A15" s="520"/>
      <c r="B15" s="514"/>
      <c r="C15" s="511"/>
      <c r="D15" s="487"/>
      <c r="E15" s="568"/>
      <c r="F15" s="579"/>
      <c r="G15" s="576"/>
      <c r="H15" s="552"/>
      <c r="I15" s="549"/>
      <c r="J15" s="506"/>
      <c r="K15" s="504"/>
      <c r="L15" s="170" t="s">
        <v>119</v>
      </c>
      <c r="M15" s="171" t="s">
        <v>204</v>
      </c>
      <c r="N15" s="374"/>
      <c r="O15" s="499"/>
      <c r="P15" s="501"/>
      <c r="Q15" s="199" t="s">
        <v>119</v>
      </c>
      <c r="R15" s="200"/>
      <c r="S15" s="100"/>
      <c r="T15" s="499"/>
      <c r="U15" s="490"/>
      <c r="V15" s="199" t="s">
        <v>119</v>
      </c>
      <c r="W15" s="200"/>
      <c r="X15" s="100"/>
      <c r="Y15" s="499"/>
      <c r="Z15" s="490"/>
      <c r="AA15" s="199" t="s">
        <v>119</v>
      </c>
      <c r="AB15" s="200"/>
      <c r="AC15" s="100"/>
      <c r="AD15" s="499"/>
      <c r="AE15" s="490"/>
      <c r="AF15" s="199" t="s">
        <v>119</v>
      </c>
      <c r="AG15" s="200"/>
    </row>
    <row r="16" spans="1:33" ht="31.8" customHeight="1" thickBot="1" x14ac:dyDescent="0.35">
      <c r="A16" s="520"/>
      <c r="B16" s="514"/>
      <c r="C16" s="511"/>
      <c r="D16" s="487"/>
      <c r="E16" s="568"/>
      <c r="F16" s="579"/>
      <c r="G16" s="576"/>
      <c r="H16" s="552"/>
      <c r="I16" s="549"/>
      <c r="J16" s="506"/>
      <c r="K16" s="504"/>
      <c r="L16" s="168" t="s">
        <v>121</v>
      </c>
      <c r="M16" s="169" t="s">
        <v>115</v>
      </c>
      <c r="N16" s="374"/>
      <c r="O16" s="499"/>
      <c r="P16" s="501"/>
      <c r="Q16" s="197" t="s">
        <v>121</v>
      </c>
      <c r="R16" s="198"/>
      <c r="S16" s="100"/>
      <c r="T16" s="499"/>
      <c r="U16" s="490"/>
      <c r="V16" s="197" t="s">
        <v>121</v>
      </c>
      <c r="W16" s="198"/>
      <c r="X16" s="100"/>
      <c r="Y16" s="499"/>
      <c r="Z16" s="490"/>
      <c r="AA16" s="197" t="s">
        <v>121</v>
      </c>
      <c r="AB16" s="198"/>
      <c r="AC16" s="100"/>
      <c r="AD16" s="499"/>
      <c r="AE16" s="490"/>
      <c r="AF16" s="197" t="s">
        <v>121</v>
      </c>
      <c r="AG16" s="198"/>
    </row>
    <row r="17" spans="1:33" ht="32.4" customHeight="1" thickBot="1" x14ac:dyDescent="0.35">
      <c r="A17" s="520"/>
      <c r="B17" s="514"/>
      <c r="C17" s="511"/>
      <c r="D17" s="487"/>
      <c r="E17" s="568"/>
      <c r="F17" s="579"/>
      <c r="G17" s="576"/>
      <c r="H17" s="552"/>
      <c r="I17" s="549"/>
      <c r="J17" s="506"/>
      <c r="K17" s="504"/>
      <c r="L17" s="170" t="s">
        <v>116</v>
      </c>
      <c r="M17" s="171" t="s">
        <v>205</v>
      </c>
      <c r="N17" s="374"/>
      <c r="O17" s="499"/>
      <c r="P17" s="501"/>
      <c r="Q17" s="199" t="s">
        <v>116</v>
      </c>
      <c r="R17" s="200"/>
      <c r="S17" s="100"/>
      <c r="T17" s="499"/>
      <c r="U17" s="490"/>
      <c r="V17" s="199" t="s">
        <v>116</v>
      </c>
      <c r="W17" s="200"/>
      <c r="X17" s="100"/>
      <c r="Y17" s="499"/>
      <c r="Z17" s="490"/>
      <c r="AA17" s="199" t="s">
        <v>116</v>
      </c>
      <c r="AB17" s="200"/>
      <c r="AC17" s="100"/>
      <c r="AD17" s="499"/>
      <c r="AE17" s="490"/>
      <c r="AF17" s="199" t="s">
        <v>116</v>
      </c>
      <c r="AG17" s="200"/>
    </row>
    <row r="18" spans="1:33" ht="32.4" customHeight="1" thickBot="1" x14ac:dyDescent="0.35">
      <c r="A18" s="520"/>
      <c r="B18" s="514"/>
      <c r="C18" s="511"/>
      <c r="D18" s="487"/>
      <c r="E18" s="568"/>
      <c r="F18" s="579"/>
      <c r="G18" s="576"/>
      <c r="H18" s="552"/>
      <c r="I18" s="549"/>
      <c r="J18" s="506"/>
      <c r="K18" s="504"/>
      <c r="L18" s="165" t="s">
        <v>120</v>
      </c>
      <c r="M18" s="166" t="s">
        <v>128</v>
      </c>
      <c r="N18" s="374"/>
      <c r="O18" s="499"/>
      <c r="P18" s="501"/>
      <c r="Q18" s="194" t="s">
        <v>120</v>
      </c>
      <c r="R18" s="195"/>
      <c r="S18" s="100"/>
      <c r="T18" s="499"/>
      <c r="U18" s="490"/>
      <c r="V18" s="194" t="s">
        <v>120</v>
      </c>
      <c r="W18" s="195"/>
      <c r="X18" s="100"/>
      <c r="Y18" s="499"/>
      <c r="Z18" s="490"/>
      <c r="AA18" s="194" t="s">
        <v>120</v>
      </c>
      <c r="AB18" s="195"/>
      <c r="AC18" s="100"/>
      <c r="AD18" s="499"/>
      <c r="AE18" s="490"/>
      <c r="AF18" s="194" t="s">
        <v>120</v>
      </c>
      <c r="AG18" s="195"/>
    </row>
    <row r="19" spans="1:33" ht="32.4" customHeight="1" thickBot="1" x14ac:dyDescent="0.35">
      <c r="A19" s="520"/>
      <c r="B19" s="555"/>
      <c r="C19" s="572"/>
      <c r="D19" s="571"/>
      <c r="E19" s="569"/>
      <c r="F19" s="580"/>
      <c r="G19" s="577"/>
      <c r="H19" s="553"/>
      <c r="I19" s="550"/>
      <c r="J19" s="547"/>
      <c r="K19" s="574"/>
      <c r="L19" s="168" t="s">
        <v>118</v>
      </c>
      <c r="M19" s="169" t="s">
        <v>128</v>
      </c>
      <c r="N19" s="374"/>
      <c r="O19" s="499"/>
      <c r="P19" s="525"/>
      <c r="Q19" s="197" t="s">
        <v>118</v>
      </c>
      <c r="R19" s="198"/>
      <c r="S19" s="144"/>
      <c r="T19" s="499"/>
      <c r="U19" s="491"/>
      <c r="V19" s="197" t="s">
        <v>118</v>
      </c>
      <c r="W19" s="198"/>
      <c r="X19" s="144"/>
      <c r="Y19" s="499"/>
      <c r="Z19" s="491"/>
      <c r="AA19" s="197" t="s">
        <v>118</v>
      </c>
      <c r="AB19" s="198"/>
      <c r="AC19" s="144"/>
      <c r="AD19" s="499"/>
      <c r="AE19" s="491"/>
      <c r="AF19" s="197" t="s">
        <v>118</v>
      </c>
      <c r="AG19" s="198"/>
    </row>
    <row r="20" spans="1:33" ht="120.6" customHeight="1" thickBot="1" x14ac:dyDescent="0.35">
      <c r="A20" s="520"/>
      <c r="B20" s="108" t="s">
        <v>191</v>
      </c>
      <c r="C20" s="337" t="s">
        <v>325</v>
      </c>
      <c r="D20" s="347" t="s">
        <v>182</v>
      </c>
      <c r="E20" s="343" t="s">
        <v>27</v>
      </c>
      <c r="F20" s="98" t="s">
        <v>26</v>
      </c>
      <c r="G20" s="99" t="s">
        <v>25</v>
      </c>
      <c r="H20" s="328" t="s">
        <v>24</v>
      </c>
      <c r="I20" s="273">
        <v>6.7699999999999996E-2</v>
      </c>
      <c r="J20" s="130">
        <v>1</v>
      </c>
      <c r="K20" s="131">
        <f>$I$20*J20</f>
        <v>6.7699999999999996E-2</v>
      </c>
      <c r="L20" s="221"/>
      <c r="M20" s="222" t="s">
        <v>203</v>
      </c>
      <c r="N20" s="382"/>
      <c r="O20" s="380"/>
      <c r="P20" s="377">
        <f>$I$20*O20</f>
        <v>0</v>
      </c>
      <c r="Q20" s="223"/>
      <c r="R20" s="224" t="s">
        <v>332</v>
      </c>
      <c r="S20" s="140"/>
      <c r="T20" s="380"/>
      <c r="U20" s="121">
        <f>$I$20*T20</f>
        <v>0</v>
      </c>
      <c r="V20" s="223"/>
      <c r="W20" s="224" t="s">
        <v>332</v>
      </c>
      <c r="X20" s="140"/>
      <c r="Y20" s="380"/>
      <c r="Z20" s="121">
        <f>$I$20*Y20</f>
        <v>0</v>
      </c>
      <c r="AA20" s="223"/>
      <c r="AB20" s="224" t="s">
        <v>332</v>
      </c>
      <c r="AC20" s="140"/>
      <c r="AD20" s="380"/>
      <c r="AE20" s="121">
        <f>$I$20*AD20</f>
        <v>0</v>
      </c>
      <c r="AF20" s="223"/>
      <c r="AG20" s="224" t="s">
        <v>332</v>
      </c>
    </row>
    <row r="21" spans="1:33" ht="65.400000000000006" customHeight="1" thickBot="1" x14ac:dyDescent="0.35">
      <c r="A21" s="520"/>
      <c r="B21" s="530" t="s">
        <v>190</v>
      </c>
      <c r="C21" s="528" t="s">
        <v>316</v>
      </c>
      <c r="D21" s="544" t="s">
        <v>181</v>
      </c>
      <c r="E21" s="542" t="s">
        <v>141</v>
      </c>
      <c r="F21" s="540" t="s">
        <v>140</v>
      </c>
      <c r="G21" s="526" t="s">
        <v>142</v>
      </c>
      <c r="H21" s="538" t="s">
        <v>23</v>
      </c>
      <c r="I21" s="536">
        <v>6.3299999999999995E-2</v>
      </c>
      <c r="J21" s="534">
        <v>2</v>
      </c>
      <c r="K21" s="532">
        <f>$I$21*J21</f>
        <v>0.12659999999999999</v>
      </c>
      <c r="L21" s="173" t="s">
        <v>127</v>
      </c>
      <c r="M21" s="174" t="s">
        <v>112</v>
      </c>
      <c r="N21" s="383"/>
      <c r="O21" s="499"/>
      <c r="P21" s="596">
        <f>$I$21*O21</f>
        <v>0</v>
      </c>
      <c r="Q21" s="202" t="s">
        <v>127</v>
      </c>
      <c r="R21" s="203" t="s">
        <v>327</v>
      </c>
      <c r="S21" s="225"/>
      <c r="T21" s="499"/>
      <c r="U21" s="564">
        <f>$I$21*T21</f>
        <v>0</v>
      </c>
      <c r="V21" s="202" t="s">
        <v>127</v>
      </c>
      <c r="W21" s="203" t="s">
        <v>327</v>
      </c>
      <c r="X21" s="225"/>
      <c r="Y21" s="499"/>
      <c r="Z21" s="564">
        <f>$I$21*Y21</f>
        <v>0</v>
      </c>
      <c r="AA21" s="202" t="s">
        <v>127</v>
      </c>
      <c r="AB21" s="203" t="s">
        <v>327</v>
      </c>
      <c r="AC21" s="226"/>
      <c r="AD21" s="499"/>
      <c r="AE21" s="564">
        <f>$I$21*AD21</f>
        <v>0</v>
      </c>
      <c r="AF21" s="202" t="s">
        <v>127</v>
      </c>
      <c r="AG21" s="203" t="s">
        <v>327</v>
      </c>
    </row>
    <row r="22" spans="1:33" ht="75" customHeight="1" thickBot="1" x14ac:dyDescent="0.35">
      <c r="A22" s="520"/>
      <c r="B22" s="530"/>
      <c r="C22" s="528"/>
      <c r="D22" s="544"/>
      <c r="E22" s="542"/>
      <c r="F22" s="540"/>
      <c r="G22" s="526"/>
      <c r="H22" s="538"/>
      <c r="I22" s="536"/>
      <c r="J22" s="534"/>
      <c r="K22" s="532"/>
      <c r="L22" s="173" t="s">
        <v>126</v>
      </c>
      <c r="M22" s="174" t="s">
        <v>207</v>
      </c>
      <c r="N22" s="374"/>
      <c r="O22" s="499"/>
      <c r="P22" s="596"/>
      <c r="Q22" s="202" t="s">
        <v>126</v>
      </c>
      <c r="R22" s="203"/>
      <c r="S22" s="225"/>
      <c r="T22" s="499"/>
      <c r="U22" s="564"/>
      <c r="V22" s="202" t="s">
        <v>126</v>
      </c>
      <c r="W22" s="203"/>
      <c r="X22" s="225"/>
      <c r="Y22" s="499"/>
      <c r="Z22" s="564"/>
      <c r="AA22" s="202" t="s">
        <v>126</v>
      </c>
      <c r="AB22" s="203"/>
      <c r="AC22" s="226"/>
      <c r="AD22" s="499"/>
      <c r="AE22" s="564"/>
      <c r="AF22" s="202" t="s">
        <v>126</v>
      </c>
      <c r="AG22" s="203"/>
    </row>
    <row r="23" spans="1:33" ht="91.2" customHeight="1" thickBot="1" x14ac:dyDescent="0.35">
      <c r="A23" s="520"/>
      <c r="B23" s="530"/>
      <c r="C23" s="528"/>
      <c r="D23" s="544"/>
      <c r="E23" s="542"/>
      <c r="F23" s="540"/>
      <c r="G23" s="526"/>
      <c r="H23" s="538"/>
      <c r="I23" s="536"/>
      <c r="J23" s="534"/>
      <c r="K23" s="532"/>
      <c r="L23" s="173" t="s">
        <v>125</v>
      </c>
      <c r="M23" s="174" t="s">
        <v>221</v>
      </c>
      <c r="N23" s="374"/>
      <c r="O23" s="499"/>
      <c r="P23" s="596"/>
      <c r="Q23" s="202" t="s">
        <v>125</v>
      </c>
      <c r="R23" s="203"/>
      <c r="S23" s="225"/>
      <c r="T23" s="499"/>
      <c r="U23" s="564"/>
      <c r="V23" s="202" t="s">
        <v>125</v>
      </c>
      <c r="W23" s="203"/>
      <c r="X23" s="225"/>
      <c r="Y23" s="499"/>
      <c r="Z23" s="564"/>
      <c r="AA23" s="202" t="s">
        <v>125</v>
      </c>
      <c r="AB23" s="203"/>
      <c r="AC23" s="226"/>
      <c r="AD23" s="499"/>
      <c r="AE23" s="564"/>
      <c r="AF23" s="202" t="s">
        <v>125</v>
      </c>
      <c r="AG23" s="203"/>
    </row>
    <row r="24" spans="1:33" ht="42" customHeight="1" thickBot="1" x14ac:dyDescent="0.35">
      <c r="A24" s="521"/>
      <c r="B24" s="531"/>
      <c r="C24" s="529"/>
      <c r="D24" s="545"/>
      <c r="E24" s="543"/>
      <c r="F24" s="541"/>
      <c r="G24" s="527"/>
      <c r="H24" s="539"/>
      <c r="I24" s="537"/>
      <c r="J24" s="535"/>
      <c r="K24" s="533"/>
      <c r="L24" s="175" t="s">
        <v>129</v>
      </c>
      <c r="M24" s="176" t="s">
        <v>130</v>
      </c>
      <c r="N24" s="375"/>
      <c r="O24" s="499"/>
      <c r="P24" s="597"/>
      <c r="Q24" s="204" t="s">
        <v>129</v>
      </c>
      <c r="R24" s="205"/>
      <c r="S24" s="227"/>
      <c r="T24" s="499"/>
      <c r="U24" s="565"/>
      <c r="V24" s="204" t="s">
        <v>129</v>
      </c>
      <c r="W24" s="205"/>
      <c r="X24" s="227"/>
      <c r="Y24" s="499"/>
      <c r="Z24" s="565"/>
      <c r="AA24" s="204" t="s">
        <v>129</v>
      </c>
      <c r="AB24" s="205"/>
      <c r="AC24" s="228"/>
      <c r="AD24" s="499"/>
      <c r="AE24" s="565"/>
      <c r="AF24" s="204" t="s">
        <v>129</v>
      </c>
      <c r="AG24" s="205"/>
    </row>
    <row r="25" spans="1:33" ht="18.600000000000001" thickBot="1" x14ac:dyDescent="0.35">
      <c r="A25" s="77"/>
      <c r="B25" s="111"/>
      <c r="C25" s="338"/>
      <c r="D25" s="335"/>
      <c r="E25" s="78"/>
      <c r="F25" s="78"/>
      <c r="G25" s="78"/>
      <c r="H25" s="329"/>
      <c r="I25" s="276"/>
      <c r="J25" s="151"/>
      <c r="K25" s="152"/>
      <c r="L25" s="153"/>
      <c r="M25" s="153"/>
      <c r="N25" s="154"/>
      <c r="O25" s="385"/>
      <c r="P25" s="155"/>
      <c r="Q25" s="156"/>
      <c r="R25" s="156"/>
      <c r="S25" s="156"/>
      <c r="T25" s="385"/>
      <c r="U25" s="155"/>
      <c r="V25" s="156"/>
      <c r="W25" s="156"/>
      <c r="X25" s="156"/>
      <c r="Y25" s="385"/>
      <c r="Z25" s="155"/>
      <c r="AA25" s="156"/>
      <c r="AB25" s="156"/>
      <c r="AC25" s="156"/>
      <c r="AD25" s="385"/>
      <c r="AE25" s="155"/>
      <c r="AF25" s="156"/>
      <c r="AG25" s="157"/>
    </row>
    <row r="26" spans="1:33" ht="154.19999999999999" customHeight="1" thickBot="1" x14ac:dyDescent="0.35">
      <c r="A26" s="495" t="s">
        <v>22</v>
      </c>
      <c r="B26" s="109" t="s">
        <v>193</v>
      </c>
      <c r="C26" s="336" t="s">
        <v>326</v>
      </c>
      <c r="D26" s="344" t="s">
        <v>180</v>
      </c>
      <c r="E26" s="340" t="s">
        <v>21</v>
      </c>
      <c r="F26" s="97" t="s">
        <v>20</v>
      </c>
      <c r="G26" s="92" t="s">
        <v>19</v>
      </c>
      <c r="H26" s="330" t="s">
        <v>18</v>
      </c>
      <c r="I26" s="272">
        <v>5.6899999999999999E-2</v>
      </c>
      <c r="J26" s="128">
        <v>3</v>
      </c>
      <c r="K26" s="129">
        <f>$I$26*J26</f>
        <v>0.17069999999999999</v>
      </c>
      <c r="L26" s="181"/>
      <c r="M26" s="172" t="s">
        <v>106</v>
      </c>
      <c r="N26" s="381"/>
      <c r="O26" s="380"/>
      <c r="P26" s="376">
        <f>$I$26*O26</f>
        <v>0</v>
      </c>
      <c r="Q26" s="206"/>
      <c r="R26" s="201"/>
      <c r="S26" s="139"/>
      <c r="T26" s="380"/>
      <c r="U26" s="124">
        <f>$I$26*T26</f>
        <v>0</v>
      </c>
      <c r="V26" s="206"/>
      <c r="W26" s="201"/>
      <c r="X26" s="139"/>
      <c r="Y26" s="380"/>
      <c r="Z26" s="124">
        <f>$I$26*Y26</f>
        <v>0</v>
      </c>
      <c r="AA26" s="206"/>
      <c r="AB26" s="201"/>
      <c r="AC26" s="139"/>
      <c r="AD26" s="380"/>
      <c r="AE26" s="124">
        <f>$I$26*AD26</f>
        <v>0</v>
      </c>
      <c r="AF26" s="206"/>
      <c r="AG26" s="201"/>
    </row>
    <row r="27" spans="1:33" ht="115.8" customHeight="1" thickBot="1" x14ac:dyDescent="0.35">
      <c r="A27" s="495"/>
      <c r="B27" s="108" t="s">
        <v>194</v>
      </c>
      <c r="C27" s="337" t="s">
        <v>317</v>
      </c>
      <c r="D27" s="345" t="s">
        <v>179</v>
      </c>
      <c r="E27" s="343" t="s">
        <v>172</v>
      </c>
      <c r="F27" s="98" t="s">
        <v>17</v>
      </c>
      <c r="G27" s="99" t="s">
        <v>16</v>
      </c>
      <c r="H27" s="328" t="s">
        <v>16</v>
      </c>
      <c r="I27" s="273">
        <v>7.6999999999999999E-2</v>
      </c>
      <c r="J27" s="130">
        <v>3</v>
      </c>
      <c r="K27" s="131">
        <f>$I$27*J27</f>
        <v>0.23099999999999998</v>
      </c>
      <c r="L27" s="182"/>
      <c r="M27" s="174" t="s">
        <v>209</v>
      </c>
      <c r="N27" s="374"/>
      <c r="O27" s="380"/>
      <c r="P27" s="377">
        <f>$I$27*O27</f>
        <v>0</v>
      </c>
      <c r="Q27" s="207"/>
      <c r="R27" s="203" t="s">
        <v>331</v>
      </c>
      <c r="S27" s="140"/>
      <c r="T27" s="380"/>
      <c r="U27" s="121">
        <f>$I$27*T27</f>
        <v>0</v>
      </c>
      <c r="V27" s="207"/>
      <c r="W27" s="203" t="s">
        <v>331</v>
      </c>
      <c r="X27" s="140"/>
      <c r="Y27" s="380"/>
      <c r="Z27" s="121">
        <f>$I$27*Y27</f>
        <v>0</v>
      </c>
      <c r="AA27" s="207"/>
      <c r="AB27" s="203" t="s">
        <v>331</v>
      </c>
      <c r="AC27" s="140"/>
      <c r="AD27" s="380"/>
      <c r="AE27" s="121">
        <f>$I$27*AD27</f>
        <v>0</v>
      </c>
      <c r="AF27" s="207"/>
      <c r="AG27" s="203" t="s">
        <v>331</v>
      </c>
    </row>
    <row r="28" spans="1:33" ht="158.4" customHeight="1" thickBot="1" x14ac:dyDescent="0.35">
      <c r="A28" s="495"/>
      <c r="B28" s="84" t="s">
        <v>15</v>
      </c>
      <c r="C28" s="339" t="s">
        <v>318</v>
      </c>
      <c r="D28" s="346" t="s">
        <v>178</v>
      </c>
      <c r="E28" s="342" t="s">
        <v>14</v>
      </c>
      <c r="F28" s="95" t="s">
        <v>136</v>
      </c>
      <c r="G28" s="96" t="s">
        <v>171</v>
      </c>
      <c r="H28" s="322" t="s">
        <v>143</v>
      </c>
      <c r="I28" s="274">
        <v>6.1699999999999998E-2</v>
      </c>
      <c r="J28" s="132">
        <v>3</v>
      </c>
      <c r="K28" s="133">
        <f>$I$28*J28</f>
        <v>0.18509999999999999</v>
      </c>
      <c r="L28" s="183"/>
      <c r="M28" s="180" t="s">
        <v>105</v>
      </c>
      <c r="N28" s="375"/>
      <c r="O28" s="380"/>
      <c r="P28" s="378">
        <f>$I$28*O28</f>
        <v>0</v>
      </c>
      <c r="Q28" s="208"/>
      <c r="R28" s="209"/>
      <c r="S28" s="141"/>
      <c r="T28" s="380"/>
      <c r="U28" s="122">
        <f>$I$28*T28</f>
        <v>0</v>
      </c>
      <c r="V28" s="208"/>
      <c r="W28" s="209"/>
      <c r="X28" s="141"/>
      <c r="Y28" s="380"/>
      <c r="Z28" s="122">
        <f>$I$28*Y28</f>
        <v>0</v>
      </c>
      <c r="AA28" s="208"/>
      <c r="AB28" s="209"/>
      <c r="AC28" s="141"/>
      <c r="AD28" s="380"/>
      <c r="AE28" s="122">
        <f>$I$28*AD28</f>
        <v>0</v>
      </c>
      <c r="AF28" s="208"/>
      <c r="AG28" s="209"/>
    </row>
    <row r="29" spans="1:33" ht="19.5" customHeight="1" thickBot="1" x14ac:dyDescent="0.35">
      <c r="A29" s="77"/>
      <c r="B29" s="111"/>
      <c r="C29" s="338"/>
      <c r="D29" s="335"/>
      <c r="E29" s="78"/>
      <c r="F29" s="78"/>
      <c r="G29" s="78"/>
      <c r="H29" s="329"/>
      <c r="I29" s="276"/>
      <c r="J29" s="151"/>
      <c r="K29" s="152"/>
      <c r="L29" s="153"/>
      <c r="M29" s="153"/>
      <c r="N29" s="154"/>
      <c r="O29" s="385"/>
      <c r="P29" s="155"/>
      <c r="Q29" s="156"/>
      <c r="R29" s="156"/>
      <c r="S29" s="156"/>
      <c r="T29" s="385"/>
      <c r="U29" s="155"/>
      <c r="V29" s="156"/>
      <c r="W29" s="156"/>
      <c r="X29" s="156"/>
      <c r="Y29" s="385"/>
      <c r="Z29" s="155"/>
      <c r="AA29" s="156"/>
      <c r="AB29" s="156"/>
      <c r="AC29" s="156"/>
      <c r="AD29" s="385"/>
      <c r="AE29" s="158"/>
      <c r="AF29" s="80"/>
      <c r="AG29" s="82"/>
    </row>
    <row r="30" spans="1:33" ht="165" customHeight="1" thickBot="1" x14ac:dyDescent="0.35">
      <c r="A30" s="85" t="s">
        <v>308</v>
      </c>
      <c r="B30" s="110" t="s">
        <v>195</v>
      </c>
      <c r="C30" s="357" t="s">
        <v>319</v>
      </c>
      <c r="D30" s="348" t="s">
        <v>184</v>
      </c>
      <c r="E30" s="358" t="s">
        <v>170</v>
      </c>
      <c r="F30" s="103" t="s">
        <v>12</v>
      </c>
      <c r="G30" s="104" t="s">
        <v>309</v>
      </c>
      <c r="H30" s="320" t="s">
        <v>144</v>
      </c>
      <c r="I30" s="277">
        <v>8.7400000000000005E-2</v>
      </c>
      <c r="J30" s="134">
        <v>0</v>
      </c>
      <c r="K30" s="135">
        <f>$I$30*J30</f>
        <v>0</v>
      </c>
      <c r="L30" s="184"/>
      <c r="M30" s="185" t="s">
        <v>210</v>
      </c>
      <c r="O30" s="380"/>
      <c r="P30" s="386">
        <f>$I$30*O30</f>
        <v>0</v>
      </c>
      <c r="Q30" s="210"/>
      <c r="R30" s="211"/>
      <c r="T30" s="380"/>
      <c r="U30" s="123">
        <f>$I$30*T30</f>
        <v>0</v>
      </c>
      <c r="V30" s="210"/>
      <c r="W30" s="211"/>
      <c r="Y30" s="380"/>
      <c r="Z30" s="123">
        <f>$I$30*Y30</f>
        <v>0</v>
      </c>
      <c r="AA30" s="210"/>
      <c r="AB30" s="211"/>
      <c r="AD30" s="380"/>
      <c r="AE30" s="123">
        <f>$I$30*AD30</f>
        <v>0</v>
      </c>
      <c r="AF30" s="210"/>
      <c r="AG30" s="211"/>
    </row>
    <row r="31" spans="1:33" ht="18.600000000000001" thickBot="1" x14ac:dyDescent="0.35">
      <c r="A31" s="77"/>
      <c r="B31" s="111"/>
      <c r="C31" s="338"/>
      <c r="D31" s="335"/>
      <c r="E31" s="78"/>
      <c r="F31" s="78"/>
      <c r="G31" s="78"/>
      <c r="H31" s="329"/>
      <c r="I31" s="278"/>
      <c r="J31" s="115"/>
      <c r="K31" s="118"/>
      <c r="L31" s="102"/>
      <c r="M31" s="102"/>
      <c r="N31" s="81"/>
      <c r="O31" s="389"/>
      <c r="P31" s="79"/>
      <c r="Q31" s="80"/>
      <c r="R31" s="80"/>
      <c r="S31" s="145"/>
      <c r="T31" s="389"/>
      <c r="U31" s="79"/>
      <c r="V31" s="80"/>
      <c r="W31" s="80"/>
      <c r="X31" s="145"/>
      <c r="Y31" s="389"/>
      <c r="Z31" s="79"/>
      <c r="AA31" s="80"/>
      <c r="AB31" s="80"/>
      <c r="AC31" s="145"/>
      <c r="AD31" s="389"/>
      <c r="AE31" s="79"/>
      <c r="AF31" s="80"/>
      <c r="AG31" s="82"/>
    </row>
    <row r="32" spans="1:33" ht="58.8" customHeight="1" x14ac:dyDescent="0.3">
      <c r="A32" s="519" t="s">
        <v>11</v>
      </c>
      <c r="B32" s="566" t="s">
        <v>10</v>
      </c>
      <c r="C32" s="511" t="s">
        <v>320</v>
      </c>
      <c r="D32" s="570" t="s">
        <v>185</v>
      </c>
      <c r="E32" s="581" t="s">
        <v>165</v>
      </c>
      <c r="F32" s="578" t="s">
        <v>167</v>
      </c>
      <c r="G32" s="575" t="s">
        <v>343</v>
      </c>
      <c r="H32" s="584" t="s">
        <v>154</v>
      </c>
      <c r="I32" s="548">
        <v>4.4299999999999999E-2</v>
      </c>
      <c r="J32" s="546">
        <v>2</v>
      </c>
      <c r="K32" s="573">
        <f>$I$32*((J32+J35)/2)</f>
        <v>8.8599999999999998E-2</v>
      </c>
      <c r="L32" s="163" t="s">
        <v>146</v>
      </c>
      <c r="M32" s="164" t="s">
        <v>152</v>
      </c>
      <c r="N32" s="381"/>
      <c r="O32" s="518"/>
      <c r="P32" s="524">
        <f>$I$32*((O32+O35)/2)</f>
        <v>0</v>
      </c>
      <c r="Q32" s="192" t="s">
        <v>146</v>
      </c>
      <c r="R32" s="193" t="s">
        <v>328</v>
      </c>
      <c r="S32" s="142"/>
      <c r="T32" s="518"/>
      <c r="U32" s="489">
        <f>$I$32*((T32+T35)/2)</f>
        <v>0</v>
      </c>
      <c r="V32" s="192" t="s">
        <v>146</v>
      </c>
      <c r="W32" s="193" t="s">
        <v>328</v>
      </c>
      <c r="X32" s="100"/>
      <c r="Y32" s="518"/>
      <c r="Z32" s="489">
        <f>$I$32*((Y32+Y35)/2)</f>
        <v>0</v>
      </c>
      <c r="AA32" s="192" t="s">
        <v>146</v>
      </c>
      <c r="AB32" s="193" t="s">
        <v>328</v>
      </c>
      <c r="AC32" s="100"/>
      <c r="AD32" s="518"/>
      <c r="AE32" s="489">
        <f>$I$32*((AD32+AD35)/2)</f>
        <v>0</v>
      </c>
      <c r="AF32" s="192" t="s">
        <v>146</v>
      </c>
      <c r="AG32" s="193" t="s">
        <v>328</v>
      </c>
    </row>
    <row r="33" spans="1:33" ht="51" customHeight="1" x14ac:dyDescent="0.3">
      <c r="A33" s="520"/>
      <c r="B33" s="555"/>
      <c r="C33" s="511"/>
      <c r="D33" s="487"/>
      <c r="E33" s="568"/>
      <c r="F33" s="579"/>
      <c r="G33" s="576"/>
      <c r="H33" s="582"/>
      <c r="I33" s="549"/>
      <c r="J33" s="506"/>
      <c r="K33" s="504"/>
      <c r="L33" s="165" t="s">
        <v>145</v>
      </c>
      <c r="M33" s="167" t="s">
        <v>148</v>
      </c>
      <c r="N33" s="374"/>
      <c r="O33" s="516"/>
      <c r="P33" s="501"/>
      <c r="Q33" s="194" t="s">
        <v>145</v>
      </c>
      <c r="R33" s="196"/>
      <c r="S33" s="100"/>
      <c r="T33" s="516"/>
      <c r="U33" s="490"/>
      <c r="V33" s="194" t="s">
        <v>145</v>
      </c>
      <c r="W33" s="196"/>
      <c r="X33" s="100"/>
      <c r="Y33" s="516"/>
      <c r="Z33" s="490"/>
      <c r="AA33" s="194" t="s">
        <v>145</v>
      </c>
      <c r="AB33" s="196"/>
      <c r="AC33" s="100"/>
      <c r="AD33" s="516"/>
      <c r="AE33" s="490"/>
      <c r="AF33" s="194" t="s">
        <v>145</v>
      </c>
      <c r="AG33" s="196"/>
    </row>
    <row r="34" spans="1:33" ht="37.799999999999997" customHeight="1" x14ac:dyDescent="0.3">
      <c r="A34" s="520"/>
      <c r="B34" s="555"/>
      <c r="C34" s="511"/>
      <c r="D34" s="487"/>
      <c r="E34" s="569"/>
      <c r="F34" s="580"/>
      <c r="G34" s="577"/>
      <c r="H34" s="583"/>
      <c r="I34" s="549"/>
      <c r="J34" s="547"/>
      <c r="K34" s="504"/>
      <c r="L34" s="168" t="s">
        <v>147</v>
      </c>
      <c r="M34" s="169" t="s">
        <v>128</v>
      </c>
      <c r="N34" s="374"/>
      <c r="O34" s="516"/>
      <c r="P34" s="501"/>
      <c r="Q34" s="197" t="s">
        <v>147</v>
      </c>
      <c r="R34" s="198"/>
      <c r="S34" s="144"/>
      <c r="T34" s="516"/>
      <c r="U34" s="490"/>
      <c r="V34" s="197" t="s">
        <v>147</v>
      </c>
      <c r="W34" s="198"/>
      <c r="X34" s="144"/>
      <c r="Y34" s="516"/>
      <c r="Z34" s="490"/>
      <c r="AA34" s="197" t="s">
        <v>147</v>
      </c>
      <c r="AB34" s="198"/>
      <c r="AC34" s="144"/>
      <c r="AD34" s="516"/>
      <c r="AE34" s="490"/>
      <c r="AF34" s="197" t="s">
        <v>147</v>
      </c>
      <c r="AG34" s="198"/>
    </row>
    <row r="35" spans="1:33" ht="34.799999999999997" customHeight="1" x14ac:dyDescent="0.3">
      <c r="A35" s="520"/>
      <c r="B35" s="555"/>
      <c r="C35" s="511"/>
      <c r="D35" s="487"/>
      <c r="E35" s="567" t="s">
        <v>166</v>
      </c>
      <c r="F35" s="586" t="s">
        <v>168</v>
      </c>
      <c r="G35" s="585" t="s">
        <v>169</v>
      </c>
      <c r="H35" s="558" t="s">
        <v>155</v>
      </c>
      <c r="I35" s="549"/>
      <c r="J35" s="492">
        <v>2</v>
      </c>
      <c r="K35" s="504"/>
      <c r="L35" s="186" t="s">
        <v>149</v>
      </c>
      <c r="M35" s="187" t="s">
        <v>152</v>
      </c>
      <c r="N35" s="374"/>
      <c r="O35" s="516"/>
      <c r="P35" s="501"/>
      <c r="Q35" s="212" t="s">
        <v>149</v>
      </c>
      <c r="R35" s="213"/>
      <c r="S35" s="100"/>
      <c r="T35" s="516"/>
      <c r="U35" s="490"/>
      <c r="V35" s="212" t="s">
        <v>149</v>
      </c>
      <c r="W35" s="213"/>
      <c r="X35" s="100"/>
      <c r="Y35" s="516"/>
      <c r="Z35" s="490"/>
      <c r="AA35" s="212" t="s">
        <v>149</v>
      </c>
      <c r="AB35" s="213"/>
      <c r="AC35" s="100"/>
      <c r="AD35" s="516"/>
      <c r="AE35" s="490"/>
      <c r="AF35" s="212" t="s">
        <v>149</v>
      </c>
      <c r="AG35" s="213"/>
    </row>
    <row r="36" spans="1:33" ht="34.799999999999997" customHeight="1" x14ac:dyDescent="0.3">
      <c r="A36" s="520"/>
      <c r="B36" s="555"/>
      <c r="C36" s="511"/>
      <c r="D36" s="487"/>
      <c r="E36" s="568"/>
      <c r="F36" s="579"/>
      <c r="G36" s="576"/>
      <c r="H36" s="582"/>
      <c r="I36" s="549"/>
      <c r="J36" s="506"/>
      <c r="K36" s="504"/>
      <c r="L36" s="165" t="s">
        <v>150</v>
      </c>
      <c r="M36" s="167" t="s">
        <v>153</v>
      </c>
      <c r="N36" s="374"/>
      <c r="O36" s="516"/>
      <c r="P36" s="501"/>
      <c r="Q36" s="194" t="s">
        <v>150</v>
      </c>
      <c r="R36" s="196"/>
      <c r="S36" s="100"/>
      <c r="T36" s="516"/>
      <c r="U36" s="490"/>
      <c r="V36" s="194" t="s">
        <v>150</v>
      </c>
      <c r="W36" s="196"/>
      <c r="X36" s="100"/>
      <c r="Y36" s="516"/>
      <c r="Z36" s="490"/>
      <c r="AA36" s="194" t="s">
        <v>150</v>
      </c>
      <c r="AB36" s="196"/>
      <c r="AC36" s="100"/>
      <c r="AD36" s="516"/>
      <c r="AE36" s="490"/>
      <c r="AF36" s="194" t="s">
        <v>150</v>
      </c>
      <c r="AG36" s="196"/>
    </row>
    <row r="37" spans="1:33" ht="26.4" customHeight="1" thickBot="1" x14ac:dyDescent="0.35">
      <c r="A37" s="520"/>
      <c r="B37" s="530"/>
      <c r="C37" s="572"/>
      <c r="D37" s="571"/>
      <c r="E37" s="569"/>
      <c r="F37" s="580"/>
      <c r="G37" s="577"/>
      <c r="H37" s="583"/>
      <c r="I37" s="550"/>
      <c r="J37" s="547"/>
      <c r="K37" s="574"/>
      <c r="L37" s="168" t="s">
        <v>151</v>
      </c>
      <c r="M37" s="169" t="s">
        <v>128</v>
      </c>
      <c r="N37" s="374"/>
      <c r="O37" s="517"/>
      <c r="P37" s="525"/>
      <c r="Q37" s="197" t="s">
        <v>151</v>
      </c>
      <c r="R37" s="198"/>
      <c r="S37" s="144"/>
      <c r="T37" s="517"/>
      <c r="U37" s="491"/>
      <c r="V37" s="197" t="s">
        <v>151</v>
      </c>
      <c r="W37" s="198"/>
      <c r="X37" s="144"/>
      <c r="Y37" s="517"/>
      <c r="Z37" s="491"/>
      <c r="AA37" s="197" t="s">
        <v>151</v>
      </c>
      <c r="AB37" s="198"/>
      <c r="AC37" s="144"/>
      <c r="AD37" s="517"/>
      <c r="AE37" s="491"/>
      <c r="AF37" s="197" t="s">
        <v>151</v>
      </c>
      <c r="AG37" s="198"/>
    </row>
    <row r="38" spans="1:33" ht="131.4" customHeight="1" thickBot="1" x14ac:dyDescent="0.35">
      <c r="A38" s="520"/>
      <c r="B38" s="108" t="s">
        <v>9</v>
      </c>
      <c r="C38" s="337" t="s">
        <v>321</v>
      </c>
      <c r="D38" s="347" t="s">
        <v>186</v>
      </c>
      <c r="E38" s="343" t="s">
        <v>8</v>
      </c>
      <c r="F38" s="98" t="s">
        <v>7</v>
      </c>
      <c r="G38" s="99" t="s">
        <v>157</v>
      </c>
      <c r="H38" s="328" t="s">
        <v>156</v>
      </c>
      <c r="I38" s="273">
        <v>7.3599999999999999E-2</v>
      </c>
      <c r="J38" s="130">
        <v>3</v>
      </c>
      <c r="K38" s="131">
        <f>$I$38*J38</f>
        <v>0.2208</v>
      </c>
      <c r="L38" s="182"/>
      <c r="M38" s="174" t="s">
        <v>211</v>
      </c>
      <c r="N38" s="374"/>
      <c r="O38" s="380"/>
      <c r="P38" s="377">
        <f>$I$38*O38</f>
        <v>0</v>
      </c>
      <c r="Q38" s="207"/>
      <c r="R38" s="203"/>
      <c r="S38" s="140"/>
      <c r="T38" s="380"/>
      <c r="U38" s="121">
        <f>$I$38*T38</f>
        <v>0</v>
      </c>
      <c r="V38" s="207"/>
      <c r="W38" s="203"/>
      <c r="X38" s="140"/>
      <c r="Y38" s="380"/>
      <c r="Z38" s="121">
        <f>$I$38*Y38</f>
        <v>0</v>
      </c>
      <c r="AA38" s="207"/>
      <c r="AB38" s="203"/>
      <c r="AC38" s="140"/>
      <c r="AD38" s="380"/>
      <c r="AE38" s="121">
        <f>$I$38*AD38</f>
        <v>0</v>
      </c>
      <c r="AF38" s="207"/>
      <c r="AG38" s="203"/>
    </row>
    <row r="39" spans="1:33" ht="64.8" customHeight="1" thickBot="1" x14ac:dyDescent="0.35">
      <c r="A39" s="520"/>
      <c r="B39" s="513" t="s">
        <v>6</v>
      </c>
      <c r="C39" s="510" t="s">
        <v>322</v>
      </c>
      <c r="D39" s="486" t="s">
        <v>187</v>
      </c>
      <c r="E39" s="483" t="s">
        <v>5</v>
      </c>
      <c r="F39" s="562" t="s">
        <v>4</v>
      </c>
      <c r="G39" s="560" t="s">
        <v>200</v>
      </c>
      <c r="H39" s="558" t="s">
        <v>163</v>
      </c>
      <c r="I39" s="556">
        <v>7.6300000000000007E-2</v>
      </c>
      <c r="J39" s="492">
        <v>3</v>
      </c>
      <c r="K39" s="503">
        <f>$I$39*J39</f>
        <v>0.22890000000000002</v>
      </c>
      <c r="L39" s="173" t="s">
        <v>131</v>
      </c>
      <c r="M39" s="174" t="s">
        <v>212</v>
      </c>
      <c r="N39" s="387"/>
      <c r="O39" s="499"/>
      <c r="P39" s="500">
        <f>$I$39*O39</f>
        <v>0</v>
      </c>
      <c r="Q39" s="202" t="s">
        <v>131</v>
      </c>
      <c r="R39" s="203" t="s">
        <v>330</v>
      </c>
      <c r="S39" s="146"/>
      <c r="T39" s="499"/>
      <c r="U39" s="497">
        <f>$I$39*T39</f>
        <v>0</v>
      </c>
      <c r="V39" s="202" t="s">
        <v>131</v>
      </c>
      <c r="W39" s="203" t="s">
        <v>330</v>
      </c>
      <c r="X39" s="146"/>
      <c r="Y39" s="499"/>
      <c r="Z39" s="497">
        <f>$I$39*Y39</f>
        <v>0</v>
      </c>
      <c r="AA39" s="202" t="s">
        <v>131</v>
      </c>
      <c r="AB39" s="203" t="s">
        <v>330</v>
      </c>
      <c r="AC39" s="146"/>
      <c r="AD39" s="499"/>
      <c r="AE39" s="497">
        <f>$I$39*AD39</f>
        <v>0</v>
      </c>
      <c r="AF39" s="202" t="s">
        <v>131</v>
      </c>
      <c r="AG39" s="203" t="s">
        <v>330</v>
      </c>
    </row>
    <row r="40" spans="1:33" ht="49.8" customHeight="1" thickBot="1" x14ac:dyDescent="0.35">
      <c r="A40" s="521"/>
      <c r="B40" s="515"/>
      <c r="C40" s="512"/>
      <c r="D40" s="488"/>
      <c r="E40" s="485"/>
      <c r="F40" s="563"/>
      <c r="G40" s="561"/>
      <c r="H40" s="559"/>
      <c r="I40" s="557"/>
      <c r="J40" s="493"/>
      <c r="K40" s="505"/>
      <c r="L40" s="175" t="s">
        <v>199</v>
      </c>
      <c r="M40" s="180" t="s">
        <v>158</v>
      </c>
      <c r="N40" s="388"/>
      <c r="O40" s="499"/>
      <c r="P40" s="502"/>
      <c r="Q40" s="204" t="s">
        <v>199</v>
      </c>
      <c r="R40" s="209" t="s">
        <v>329</v>
      </c>
      <c r="S40" s="147"/>
      <c r="T40" s="499"/>
      <c r="U40" s="498"/>
      <c r="V40" s="204" t="s">
        <v>199</v>
      </c>
      <c r="W40" s="209" t="s">
        <v>329</v>
      </c>
      <c r="X40" s="147"/>
      <c r="Y40" s="499"/>
      <c r="Z40" s="498"/>
      <c r="AA40" s="204" t="s">
        <v>199</v>
      </c>
      <c r="AB40" s="209" t="s">
        <v>329</v>
      </c>
      <c r="AC40" s="147"/>
      <c r="AD40" s="499"/>
      <c r="AE40" s="498"/>
      <c r="AF40" s="204" t="s">
        <v>199</v>
      </c>
      <c r="AG40" s="209" t="s">
        <v>329</v>
      </c>
    </row>
    <row r="41" spans="1:33" ht="18.600000000000001" thickBot="1" x14ac:dyDescent="0.35">
      <c r="A41" s="77"/>
      <c r="B41" s="111"/>
      <c r="C41" s="338"/>
      <c r="D41" s="335"/>
      <c r="E41" s="78"/>
      <c r="F41" s="78"/>
      <c r="G41" s="78"/>
      <c r="H41" s="329"/>
      <c r="I41" s="279"/>
      <c r="J41" s="151"/>
      <c r="K41" s="152"/>
      <c r="L41" s="153"/>
      <c r="M41" s="153"/>
      <c r="N41" s="154"/>
      <c r="O41" s="385"/>
      <c r="P41" s="155"/>
      <c r="Q41" s="156"/>
      <c r="R41" s="156"/>
      <c r="S41" s="156"/>
      <c r="T41" s="385"/>
      <c r="U41" s="155"/>
      <c r="V41" s="156"/>
      <c r="W41" s="156"/>
      <c r="X41" s="156"/>
      <c r="Y41" s="385"/>
      <c r="Z41" s="155"/>
      <c r="AA41" s="156"/>
      <c r="AB41" s="156"/>
      <c r="AC41" s="156"/>
      <c r="AD41" s="385"/>
      <c r="AE41" s="155"/>
      <c r="AF41" s="156"/>
      <c r="AG41" s="157"/>
    </row>
    <row r="42" spans="1:33" ht="205.2" customHeight="1" thickBot="1" x14ac:dyDescent="0.35">
      <c r="A42" s="494" t="s">
        <v>3</v>
      </c>
      <c r="B42" s="109" t="s">
        <v>2</v>
      </c>
      <c r="C42" s="336" t="s">
        <v>323</v>
      </c>
      <c r="D42" s="349" t="s">
        <v>188</v>
      </c>
      <c r="E42" s="340" t="s">
        <v>159</v>
      </c>
      <c r="F42" s="97" t="s">
        <v>160</v>
      </c>
      <c r="G42" s="92" t="s">
        <v>161</v>
      </c>
      <c r="H42" s="321" t="s">
        <v>162</v>
      </c>
      <c r="I42" s="280">
        <v>5.3199999999999997E-2</v>
      </c>
      <c r="J42" s="128">
        <v>0</v>
      </c>
      <c r="K42" s="129">
        <f>$I$42*J42</f>
        <v>0</v>
      </c>
      <c r="L42" s="181"/>
      <c r="M42" s="172" t="s">
        <v>213</v>
      </c>
      <c r="N42" s="381"/>
      <c r="O42" s="380"/>
      <c r="P42" s="376">
        <f>$I$42*O42</f>
        <v>0</v>
      </c>
      <c r="Q42" s="206"/>
      <c r="R42" s="201"/>
      <c r="S42" s="149"/>
      <c r="T42" s="380"/>
      <c r="U42" s="124">
        <f>$I$42*T42</f>
        <v>0</v>
      </c>
      <c r="V42" s="206"/>
      <c r="W42" s="201"/>
      <c r="X42" s="139"/>
      <c r="Y42" s="380"/>
      <c r="Z42" s="124">
        <f>$I$42*Y42</f>
        <v>0</v>
      </c>
      <c r="AA42" s="206"/>
      <c r="AB42" s="201"/>
      <c r="AC42" s="139"/>
      <c r="AD42" s="380"/>
      <c r="AE42" s="124">
        <f>$I$42*AD42</f>
        <v>0</v>
      </c>
      <c r="AF42" s="206"/>
      <c r="AG42" s="201"/>
    </row>
    <row r="43" spans="1:33" ht="48" customHeight="1" thickBot="1" x14ac:dyDescent="0.35">
      <c r="A43" s="495"/>
      <c r="B43" s="513" t="s">
        <v>1</v>
      </c>
      <c r="C43" s="510" t="s">
        <v>324</v>
      </c>
      <c r="D43" s="486" t="s">
        <v>189</v>
      </c>
      <c r="E43" s="483" t="s">
        <v>0</v>
      </c>
      <c r="F43" s="480" t="s">
        <v>132</v>
      </c>
      <c r="G43" s="477" t="s">
        <v>133</v>
      </c>
      <c r="H43" s="474" t="s">
        <v>164</v>
      </c>
      <c r="I43" s="507">
        <v>4.2900000000000001E-2</v>
      </c>
      <c r="J43" s="492">
        <v>2</v>
      </c>
      <c r="K43" s="503">
        <f>$I$43*J43</f>
        <v>8.5800000000000001E-2</v>
      </c>
      <c r="L43" s="173" t="s">
        <v>214</v>
      </c>
      <c r="M43" s="174" t="s">
        <v>219</v>
      </c>
      <c r="N43" s="374"/>
      <c r="O43" s="499"/>
      <c r="P43" s="500">
        <f>$I$43*O43</f>
        <v>0</v>
      </c>
      <c r="Q43" s="202" t="s">
        <v>214</v>
      </c>
      <c r="R43" s="203" t="s">
        <v>327</v>
      </c>
      <c r="S43" s="141"/>
      <c r="T43" s="499"/>
      <c r="U43" s="497">
        <f>$I$43*T43</f>
        <v>0</v>
      </c>
      <c r="V43" s="202" t="s">
        <v>214</v>
      </c>
      <c r="W43" s="203" t="s">
        <v>327</v>
      </c>
      <c r="X43" s="141"/>
      <c r="Y43" s="499"/>
      <c r="Z43" s="497">
        <f>$I$43*Y43</f>
        <v>0</v>
      </c>
      <c r="AA43" s="202" t="s">
        <v>214</v>
      </c>
      <c r="AB43" s="203" t="s">
        <v>327</v>
      </c>
      <c r="AC43" s="148"/>
      <c r="AD43" s="499"/>
      <c r="AE43" s="497">
        <f>$I$43*AD43</f>
        <v>0</v>
      </c>
      <c r="AF43" s="202" t="s">
        <v>214</v>
      </c>
      <c r="AG43" s="203" t="s">
        <v>327</v>
      </c>
    </row>
    <row r="44" spans="1:33" ht="49.8" customHeight="1" thickBot="1" x14ac:dyDescent="0.35">
      <c r="A44" s="495"/>
      <c r="B44" s="514"/>
      <c r="C44" s="511"/>
      <c r="D44" s="487"/>
      <c r="E44" s="484"/>
      <c r="F44" s="481"/>
      <c r="G44" s="478"/>
      <c r="H44" s="475"/>
      <c r="I44" s="508"/>
      <c r="J44" s="506"/>
      <c r="K44" s="504"/>
      <c r="L44" s="173" t="s">
        <v>215</v>
      </c>
      <c r="M44" s="188" t="s">
        <v>217</v>
      </c>
      <c r="N44" s="374"/>
      <c r="O44" s="499"/>
      <c r="P44" s="501"/>
      <c r="Q44" s="202" t="s">
        <v>215</v>
      </c>
      <c r="R44" s="214"/>
      <c r="T44" s="499"/>
      <c r="U44" s="490"/>
      <c r="V44" s="202" t="s">
        <v>215</v>
      </c>
      <c r="W44" s="214"/>
      <c r="Y44" s="499"/>
      <c r="Z44" s="490"/>
      <c r="AA44" s="202" t="s">
        <v>215</v>
      </c>
      <c r="AB44" s="214"/>
      <c r="AC44" s="74"/>
      <c r="AD44" s="499"/>
      <c r="AE44" s="490"/>
      <c r="AF44" s="202" t="s">
        <v>215</v>
      </c>
      <c r="AG44" s="214"/>
    </row>
    <row r="45" spans="1:33" ht="36.6" customHeight="1" thickBot="1" x14ac:dyDescent="0.35">
      <c r="A45" s="496"/>
      <c r="B45" s="515"/>
      <c r="C45" s="512"/>
      <c r="D45" s="488"/>
      <c r="E45" s="485"/>
      <c r="F45" s="482"/>
      <c r="G45" s="479"/>
      <c r="H45" s="476"/>
      <c r="I45" s="509"/>
      <c r="J45" s="493"/>
      <c r="K45" s="505"/>
      <c r="L45" s="175" t="s">
        <v>216</v>
      </c>
      <c r="M45" s="180" t="s">
        <v>218</v>
      </c>
      <c r="N45" s="375"/>
      <c r="O45" s="499"/>
      <c r="P45" s="502"/>
      <c r="Q45" s="204" t="s">
        <v>216</v>
      </c>
      <c r="R45" s="209"/>
      <c r="T45" s="499"/>
      <c r="U45" s="498"/>
      <c r="V45" s="204" t="s">
        <v>216</v>
      </c>
      <c r="W45" s="209"/>
      <c r="Y45" s="499"/>
      <c r="Z45" s="498"/>
      <c r="AA45" s="204" t="s">
        <v>216</v>
      </c>
      <c r="AB45" s="209"/>
      <c r="AC45" s="74"/>
      <c r="AD45" s="499"/>
      <c r="AE45" s="498"/>
      <c r="AF45" s="204" t="s">
        <v>216</v>
      </c>
      <c r="AG45" s="209"/>
    </row>
    <row r="46" spans="1:33" ht="48" customHeight="1" thickBot="1" x14ac:dyDescent="0.35">
      <c r="A46" s="353"/>
      <c r="B46" s="101"/>
      <c r="C46" s="105" t="s">
        <v>139</v>
      </c>
      <c r="D46" s="101"/>
      <c r="E46" s="101"/>
      <c r="F46" s="101"/>
      <c r="G46" s="101"/>
      <c r="H46" s="331"/>
      <c r="I46" s="220">
        <f>SUM(I7:I43)</f>
        <v>1</v>
      </c>
      <c r="J46" s="136">
        <f>(J7+J8+J9+J11+J20+J21+J26+J27+J28+J30+((J32+J35)/2)+J38+J39+J42+J43)</f>
        <v>31</v>
      </c>
      <c r="K46" s="219">
        <f>(K7+K8+K9+K11+K20+K21+K26+K27+K28+K30+K32+K38+K39+K42+K43)/3</f>
        <v>0.68430000000000002</v>
      </c>
      <c r="L46" s="137"/>
      <c r="M46" s="138"/>
      <c r="N46" s="127"/>
      <c r="O46" s="391">
        <f>(O7+O8+O9+O11+O20+O21+O26+O27+O28+O30+((O32+O35)/2)+O38+O39+O42+O43)</f>
        <v>0</v>
      </c>
      <c r="P46" s="334">
        <f>(P7+P8+P9+P11+P20+P21+P26+P27+P28+P30+P32+P38+P39+P42+P43)/3</f>
        <v>0</v>
      </c>
      <c r="Q46" s="126"/>
      <c r="R46" s="102"/>
      <c r="S46" s="127"/>
      <c r="T46" s="125">
        <f>(T7+T8+T9+T11+T20+T21+T26+T27+T28+T30+((T32+T35)/2)+T38+T39+T42+T43)</f>
        <v>0</v>
      </c>
      <c r="U46" s="334">
        <f>(U7+U8+U9+U11+U20+U21+U26+U27+U28+U30+U32+U38+U39+U42+U43)/3</f>
        <v>0</v>
      </c>
      <c r="V46" s="126"/>
      <c r="W46" s="102"/>
      <c r="X46" s="127"/>
      <c r="Y46" s="125">
        <f>(Y7+Y8+Y9+Y11+Y20+Y21+Y26+Y27+Y28+Y30+((Y32+Y35)/2)+Y38+Y39+Y42+Y43)</f>
        <v>0</v>
      </c>
      <c r="Z46" s="334">
        <f>(Z7+Z8+Z9+Z11+Z20+Z21+Z26+Z27+Z28+Z30+Z32+Z38+Z39+Z42+Z43)/3</f>
        <v>0</v>
      </c>
      <c r="AA46" s="126"/>
      <c r="AB46" s="102"/>
      <c r="AC46" s="127"/>
      <c r="AD46" s="125">
        <f>(AD7+AD8+AD9+AD11+AD20+AD21+AD26+AD27+AD28+AD30+((AD32+AD35)/2)+AD38+AD39+AD42+AD43)</f>
        <v>0</v>
      </c>
      <c r="AE46" s="334">
        <f>(AE7+AE8+AE9+AE11+AE20+AE21+AE26+AE27+AE28+AE30+AE32+AE38+AE39+AE42+AE43)/3</f>
        <v>0</v>
      </c>
      <c r="AF46" s="126"/>
      <c r="AG46" s="191"/>
    </row>
    <row r="47" spans="1:33" x14ac:dyDescent="0.4">
      <c r="K47" s="399" t="s">
        <v>311</v>
      </c>
      <c r="P47" s="333" t="s">
        <v>311</v>
      </c>
      <c r="U47" s="333" t="s">
        <v>311</v>
      </c>
      <c r="Z47" s="333" t="s">
        <v>311</v>
      </c>
      <c r="AE47" s="333" t="s">
        <v>311</v>
      </c>
    </row>
    <row r="48" spans="1:33" ht="29.4" thickBot="1" x14ac:dyDescent="0.35">
      <c r="J48" s="116"/>
      <c r="K48" s="400"/>
      <c r="P48" s="332" t="s">
        <v>310</v>
      </c>
      <c r="U48" s="332" t="s">
        <v>310</v>
      </c>
      <c r="Z48" s="332" t="s">
        <v>310</v>
      </c>
      <c r="AE48" s="332" t="s">
        <v>310</v>
      </c>
    </row>
    <row r="49" spans="10:11" x14ac:dyDescent="0.3">
      <c r="J49" s="117"/>
      <c r="K49" s="119"/>
    </row>
    <row r="50" spans="10:11" x14ac:dyDescent="0.3">
      <c r="J50" s="117"/>
      <c r="K50" s="119"/>
    </row>
    <row r="51" spans="10:11" x14ac:dyDescent="0.3">
      <c r="J51" s="117"/>
      <c r="K51" s="119"/>
    </row>
    <row r="52" spans="10:11" x14ac:dyDescent="0.3">
      <c r="J52" s="117"/>
      <c r="K52" s="119"/>
    </row>
    <row r="53" spans="10:11" x14ac:dyDescent="0.3">
      <c r="J53" s="117"/>
      <c r="K53" s="119"/>
    </row>
    <row r="54" spans="10:11" x14ac:dyDescent="0.3">
      <c r="J54" s="117"/>
      <c r="K54" s="119"/>
    </row>
    <row r="55" spans="10:11" x14ac:dyDescent="0.3">
      <c r="J55" s="117"/>
      <c r="K55" s="119"/>
    </row>
    <row r="56" spans="10:11" x14ac:dyDescent="0.3">
      <c r="J56" s="117"/>
      <c r="K56" s="119"/>
    </row>
    <row r="57" spans="10:11" x14ac:dyDescent="0.3">
      <c r="J57" s="117"/>
      <c r="K57" s="119"/>
    </row>
    <row r="58" spans="10:11" x14ac:dyDescent="0.3">
      <c r="J58" s="117"/>
      <c r="K58" s="119"/>
    </row>
    <row r="59" spans="10:11" x14ac:dyDescent="0.3">
      <c r="J59" s="117"/>
    </row>
    <row r="60" spans="10:11" x14ac:dyDescent="0.3">
      <c r="J60" s="117"/>
    </row>
    <row r="61" spans="10:11" x14ac:dyDescent="0.3">
      <c r="J61" s="117"/>
    </row>
  </sheetData>
  <mergeCells count="115">
    <mergeCell ref="AD1:AD3"/>
    <mergeCell ref="Z21:Z24"/>
    <mergeCell ref="Y21:Y24"/>
    <mergeCell ref="AD21:AD24"/>
    <mergeCell ref="N1:N3"/>
    <mergeCell ref="O21:O24"/>
    <mergeCell ref="Z11:Z19"/>
    <mergeCell ref="Y11:Y19"/>
    <mergeCell ref="U11:U19"/>
    <mergeCell ref="T11:T19"/>
    <mergeCell ref="AD5:AG5"/>
    <mergeCell ref="J5:M5"/>
    <mergeCell ref="O5:R5"/>
    <mergeCell ref="T5:W5"/>
    <mergeCell ref="U21:U24"/>
    <mergeCell ref="E5:H5"/>
    <mergeCell ref="O1:O3"/>
    <mergeCell ref="T1:T3"/>
    <mergeCell ref="Y1:Y3"/>
    <mergeCell ref="Y5:AB5"/>
    <mergeCell ref="T21:T24"/>
    <mergeCell ref="P21:P24"/>
    <mergeCell ref="G11:G19"/>
    <mergeCell ref="F11:F19"/>
    <mergeCell ref="E11:E19"/>
    <mergeCell ref="C39:C40"/>
    <mergeCell ref="D39:D40"/>
    <mergeCell ref="C32:C37"/>
    <mergeCell ref="P11:P19"/>
    <mergeCell ref="O11:O19"/>
    <mergeCell ref="K11:K19"/>
    <mergeCell ref="K32:K37"/>
    <mergeCell ref="D32:D37"/>
    <mergeCell ref="G32:G34"/>
    <mergeCell ref="F32:F34"/>
    <mergeCell ref="E32:E34"/>
    <mergeCell ref="I32:I37"/>
    <mergeCell ref="H35:H37"/>
    <mergeCell ref="H32:H34"/>
    <mergeCell ref="G35:G37"/>
    <mergeCell ref="F35:F37"/>
    <mergeCell ref="C11:C19"/>
    <mergeCell ref="J35:J37"/>
    <mergeCell ref="B11:B19"/>
    <mergeCell ref="A26:A28"/>
    <mergeCell ref="AE39:AE40"/>
    <mergeCell ref="AD39:AD40"/>
    <mergeCell ref="Z39:Z40"/>
    <mergeCell ref="Y39:Y40"/>
    <mergeCell ref="E39:E40"/>
    <mergeCell ref="U39:U40"/>
    <mergeCell ref="T39:T40"/>
    <mergeCell ref="P39:P40"/>
    <mergeCell ref="O39:O40"/>
    <mergeCell ref="K39:K40"/>
    <mergeCell ref="I39:I40"/>
    <mergeCell ref="H39:H40"/>
    <mergeCell ref="G39:G40"/>
    <mergeCell ref="F39:F40"/>
    <mergeCell ref="AE11:AE19"/>
    <mergeCell ref="AD11:AD19"/>
    <mergeCell ref="AE21:AE24"/>
    <mergeCell ref="B32:B37"/>
    <mergeCell ref="B39:B40"/>
    <mergeCell ref="E35:E37"/>
    <mergeCell ref="J32:J34"/>
    <mergeCell ref="D11:D19"/>
    <mergeCell ref="A7:A9"/>
    <mergeCell ref="P32:P37"/>
    <mergeCell ref="U32:U37"/>
    <mergeCell ref="Z32:Z37"/>
    <mergeCell ref="AD35:AD37"/>
    <mergeCell ref="AD32:AD34"/>
    <mergeCell ref="Y35:Y37"/>
    <mergeCell ref="Y32:Y34"/>
    <mergeCell ref="T35:T37"/>
    <mergeCell ref="T32:T34"/>
    <mergeCell ref="A11:A24"/>
    <mergeCell ref="G21:G24"/>
    <mergeCell ref="C21:C24"/>
    <mergeCell ref="B21:B24"/>
    <mergeCell ref="K21:K24"/>
    <mergeCell ref="J21:J24"/>
    <mergeCell ref="I21:I24"/>
    <mergeCell ref="H21:H24"/>
    <mergeCell ref="F21:F24"/>
    <mergeCell ref="E21:E24"/>
    <mergeCell ref="D21:D24"/>
    <mergeCell ref="J11:J19"/>
    <mergeCell ref="I11:I19"/>
    <mergeCell ref="H11:H19"/>
    <mergeCell ref="H43:H45"/>
    <mergeCell ref="G43:G45"/>
    <mergeCell ref="F43:F45"/>
    <mergeCell ref="E43:E45"/>
    <mergeCell ref="D43:D45"/>
    <mergeCell ref="AE32:AE37"/>
    <mergeCell ref="J39:J40"/>
    <mergeCell ref="A42:A45"/>
    <mergeCell ref="U43:U45"/>
    <mergeCell ref="T43:T45"/>
    <mergeCell ref="P43:P45"/>
    <mergeCell ref="O43:O45"/>
    <mergeCell ref="K43:K45"/>
    <mergeCell ref="J43:J45"/>
    <mergeCell ref="I43:I45"/>
    <mergeCell ref="C43:C45"/>
    <mergeCell ref="B43:B45"/>
    <mergeCell ref="Y43:Y45"/>
    <mergeCell ref="Z43:Z45"/>
    <mergeCell ref="AD43:AD45"/>
    <mergeCell ref="AE43:AE45"/>
    <mergeCell ref="O35:O37"/>
    <mergeCell ref="O32:O34"/>
    <mergeCell ref="A32:A40"/>
  </mergeCells>
  <dataValidations count="1">
    <dataValidation type="list" allowBlank="1" showInputMessage="1" showErrorMessage="1" sqref="Y42:Y45 O42:O45 AD42:AD45 Y26:Y28 T26:T28 O26:O28 T42:T45 O30:O40 AD30:AD40 Y30:Y40 T30:T40 T11:T24 Y11:Y24 AD11:AD24 AD26:AD28 AD7:AD9 Y7:Y9 T7:T9 O7:O9 O11:O24" xr:uid="{A0BC554A-D898-4AA5-B358-51523C9F5A04}">
      <formula1>"0,1,2,3"</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3D332-74CB-40E3-BAAA-3D860B32A9A3}">
  <sheetPr>
    <tabColor theme="5" tint="0.59999389629810485"/>
  </sheetPr>
  <dimension ref="A1:P56"/>
  <sheetViews>
    <sheetView zoomScale="106" zoomScaleNormal="106" workbookViewId="0">
      <selection activeCell="D34" sqref="D34"/>
    </sheetView>
  </sheetViews>
  <sheetFormatPr baseColWidth="10" defaultRowHeight="14.4" x14ac:dyDescent="0.3"/>
  <cols>
    <col min="1" max="1" width="16.44140625" customWidth="1"/>
    <col min="4" max="4" width="15.6640625" customWidth="1"/>
  </cols>
  <sheetData>
    <row r="1" spans="1:16" x14ac:dyDescent="0.3">
      <c r="A1" s="373" t="s">
        <v>340</v>
      </c>
    </row>
    <row r="2" spans="1:16" x14ac:dyDescent="0.3">
      <c r="A2" s="371" t="s">
        <v>336</v>
      </c>
      <c r="B2" s="371" t="s">
        <v>297</v>
      </c>
      <c r="D2" s="6" t="s">
        <v>337</v>
      </c>
      <c r="E2" s="372" t="s">
        <v>338</v>
      </c>
      <c r="M2" s="6"/>
      <c r="N2" s="6"/>
      <c r="P2" s="76"/>
    </row>
    <row r="4" spans="1:16" x14ac:dyDescent="0.3">
      <c r="A4" t="s">
        <v>341</v>
      </c>
      <c r="L4" t="s">
        <v>342</v>
      </c>
    </row>
    <row r="25" spans="1:15" x14ac:dyDescent="0.3">
      <c r="A25" s="6" t="s">
        <v>336</v>
      </c>
      <c r="B25" s="6" t="s">
        <v>339</v>
      </c>
      <c r="D25" s="6" t="s">
        <v>337</v>
      </c>
      <c r="E25" s="372" t="s">
        <v>338</v>
      </c>
      <c r="M25" s="6"/>
      <c r="O25" s="76"/>
    </row>
    <row r="41" spans="1:5" x14ac:dyDescent="0.3">
      <c r="A41" s="6" t="s">
        <v>336</v>
      </c>
      <c r="B41" s="6" t="s">
        <v>339</v>
      </c>
      <c r="D41" s="6" t="s">
        <v>337</v>
      </c>
      <c r="E41" s="372" t="s">
        <v>338</v>
      </c>
    </row>
    <row r="56" spans="1:5" x14ac:dyDescent="0.3">
      <c r="A56" s="6" t="s">
        <v>336</v>
      </c>
      <c r="B56" s="6" t="s">
        <v>339</v>
      </c>
      <c r="D56" s="6" t="s">
        <v>337</v>
      </c>
      <c r="E56" s="372" t="s">
        <v>338</v>
      </c>
    </row>
  </sheetData>
  <pageMargins left="0.7" right="0.7" top="0.78740157499999996" bottom="0.78740157499999996"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0D7F1-A672-441B-96E2-F3068FD731BE}">
  <sheetPr>
    <tabColor theme="9" tint="0.59999389629810485"/>
  </sheetPr>
  <dimension ref="A1:AQ30"/>
  <sheetViews>
    <sheetView showGridLines="0" zoomScale="60" zoomScaleNormal="60" workbookViewId="0">
      <selection activeCell="M10" sqref="M10"/>
    </sheetView>
  </sheetViews>
  <sheetFormatPr baseColWidth="10" defaultRowHeight="14.4" x14ac:dyDescent="0.3"/>
  <cols>
    <col min="1" max="1" width="3.44140625" style="87" customWidth="1"/>
    <col min="2" max="2" width="38.21875" customWidth="1"/>
    <col min="3" max="3" width="55.33203125" customWidth="1"/>
    <col min="4" max="4" width="9.5546875" customWidth="1"/>
    <col min="5" max="5" width="9.88671875" customWidth="1"/>
    <col min="6" max="6" width="9.5546875" customWidth="1"/>
    <col min="7" max="7" width="2.44140625" customWidth="1"/>
    <col min="8" max="8" width="3" style="87" customWidth="1"/>
    <col min="9" max="9" width="36.77734375" customWidth="1"/>
    <col min="10" max="10" width="48.33203125" customWidth="1"/>
    <col min="11" max="11" width="10.77734375" customWidth="1"/>
    <col min="12" max="12" width="9.5546875" customWidth="1"/>
    <col min="13" max="13" width="10.5546875" customWidth="1"/>
    <col min="14" max="14" width="3" customWidth="1"/>
    <col min="15" max="15" width="4.77734375" style="87" customWidth="1"/>
    <col min="16" max="16" width="35.88671875" customWidth="1"/>
    <col min="17" max="17" width="44" customWidth="1"/>
    <col min="18" max="19" width="10.109375" bestFit="1" customWidth="1"/>
    <col min="20" max="20" width="10" customWidth="1"/>
    <col min="21" max="21" width="3.77734375" style="87" customWidth="1"/>
    <col min="22" max="22" width="35.6640625" customWidth="1"/>
    <col min="23" max="23" width="74.6640625" customWidth="1"/>
    <col min="24" max="24" width="12.33203125" customWidth="1"/>
    <col min="25" max="25" width="3" customWidth="1"/>
    <col min="26" max="26" width="3.77734375" style="87" customWidth="1"/>
    <col min="27" max="27" width="35.6640625" customWidth="1"/>
    <col min="28" max="28" width="44.77734375" customWidth="1"/>
    <col min="29" max="29" width="12.33203125" customWidth="1"/>
    <col min="30" max="30" width="3.109375" customWidth="1"/>
    <col min="31" max="31" width="4" style="54" customWidth="1"/>
    <col min="32" max="32" width="35.6640625" customWidth="1"/>
    <col min="33" max="33" width="44.5546875" customWidth="1"/>
    <col min="34" max="34" width="12.33203125" customWidth="1"/>
    <col min="35" max="35" width="3" customWidth="1"/>
    <col min="36" max="36" width="4" style="54" customWidth="1"/>
    <col min="37" max="38" width="31.77734375" customWidth="1"/>
    <col min="39" max="39" width="12.33203125" customWidth="1"/>
    <col min="40" max="40" width="31.77734375" customWidth="1"/>
    <col min="41" max="41" width="2.88671875" customWidth="1"/>
  </cols>
  <sheetData>
    <row r="1" spans="1:43" ht="34.799999999999997" customHeight="1" x14ac:dyDescent="0.55000000000000004">
      <c r="B1" s="356" t="s">
        <v>236</v>
      </c>
      <c r="C1" s="281"/>
      <c r="D1" s="282"/>
      <c r="E1" s="230"/>
      <c r="F1" s="230"/>
      <c r="G1" s="230"/>
      <c r="H1" s="239"/>
      <c r="I1" s="313" t="s">
        <v>292</v>
      </c>
      <c r="J1" s="314" t="s">
        <v>297</v>
      </c>
      <c r="K1" s="319" t="s">
        <v>305</v>
      </c>
      <c r="L1" s="230"/>
      <c r="M1" s="230"/>
      <c r="N1" s="230"/>
      <c r="O1" s="239"/>
      <c r="P1" s="230"/>
      <c r="Q1" s="230"/>
      <c r="R1" s="230"/>
      <c r="S1" s="230"/>
      <c r="T1" s="230"/>
      <c r="U1" s="239"/>
      <c r="V1" s="230"/>
      <c r="W1" s="230"/>
      <c r="X1" s="230"/>
      <c r="Y1" s="230"/>
      <c r="Z1" s="239"/>
      <c r="AA1" s="230"/>
      <c r="AB1" s="230"/>
      <c r="AC1" s="230"/>
      <c r="AD1" s="230"/>
      <c r="AE1" s="241"/>
      <c r="AF1" s="230"/>
      <c r="AG1" s="230"/>
      <c r="AH1" s="230"/>
      <c r="AI1" s="230"/>
      <c r="AJ1" s="230"/>
      <c r="AK1" s="230"/>
      <c r="AL1" s="230"/>
      <c r="AM1" s="230"/>
      <c r="AN1" s="230"/>
      <c r="AO1" s="230"/>
      <c r="AP1" s="230"/>
      <c r="AQ1" s="230"/>
    </row>
    <row r="2" spans="1:43" ht="21.6" customHeight="1" x14ac:dyDescent="0.4">
      <c r="B2" s="283" t="s">
        <v>238</v>
      </c>
      <c r="C2" s="284"/>
      <c r="D2" s="285"/>
      <c r="E2" s="230"/>
      <c r="F2" s="230"/>
      <c r="G2" s="230"/>
      <c r="H2" s="239"/>
      <c r="I2" s="315" t="s">
        <v>292</v>
      </c>
      <c r="J2" s="316" t="s">
        <v>293</v>
      </c>
      <c r="K2" s="230"/>
      <c r="L2" s="230"/>
      <c r="M2" s="230"/>
      <c r="N2" s="230"/>
      <c r="O2" s="239"/>
      <c r="P2" s="230"/>
      <c r="Q2" s="230"/>
      <c r="R2" s="230"/>
      <c r="S2" s="230"/>
      <c r="T2" s="230"/>
      <c r="U2" s="239"/>
      <c r="V2" s="230"/>
      <c r="W2" s="230"/>
      <c r="X2" s="230"/>
      <c r="Y2" s="230"/>
      <c r="Z2" s="239"/>
      <c r="AA2" s="230"/>
      <c r="AB2" s="230"/>
      <c r="AC2" s="230"/>
      <c r="AD2" s="230"/>
      <c r="AE2" s="241"/>
      <c r="AF2" s="230"/>
      <c r="AG2" s="230"/>
      <c r="AH2" s="230"/>
      <c r="AI2" s="230"/>
      <c r="AJ2" s="230"/>
      <c r="AK2" s="230"/>
      <c r="AL2" s="230"/>
      <c r="AM2" s="230"/>
      <c r="AN2" s="230"/>
      <c r="AO2" s="230"/>
      <c r="AP2" s="230"/>
      <c r="AQ2" s="230"/>
    </row>
    <row r="3" spans="1:43" ht="24.6" customHeight="1" thickBot="1" x14ac:dyDescent="0.45">
      <c r="B3" s="286" t="s">
        <v>239</v>
      </c>
      <c r="C3" s="287"/>
      <c r="D3" s="288"/>
      <c r="E3" s="230"/>
      <c r="F3" s="230"/>
      <c r="G3" s="230"/>
      <c r="H3" s="239"/>
      <c r="I3" s="317" t="s">
        <v>292</v>
      </c>
      <c r="J3" s="318" t="s">
        <v>293</v>
      </c>
      <c r="K3" s="230"/>
      <c r="L3" s="230"/>
      <c r="M3" s="230"/>
      <c r="N3" s="230"/>
      <c r="O3" s="239"/>
      <c r="P3" s="230"/>
      <c r="Q3" s="230"/>
      <c r="R3" s="230"/>
      <c r="S3" s="230"/>
      <c r="T3" s="230"/>
      <c r="U3" s="239"/>
      <c r="V3" s="230"/>
      <c r="W3" s="230"/>
      <c r="X3" s="230"/>
      <c r="Y3" s="230"/>
      <c r="Z3" s="239"/>
      <c r="AA3" s="230"/>
      <c r="AB3" s="230"/>
      <c r="AC3" s="230"/>
      <c r="AD3" s="230"/>
      <c r="AE3" s="241"/>
      <c r="AF3" s="230"/>
      <c r="AG3" s="230"/>
      <c r="AH3" s="230"/>
      <c r="AI3" s="230"/>
      <c r="AK3" s="87"/>
      <c r="AL3" s="87"/>
      <c r="AM3" s="230"/>
      <c r="AN3" s="87"/>
      <c r="AO3" s="87"/>
    </row>
    <row r="4" spans="1:43" ht="19.8" customHeight="1" x14ac:dyDescent="0.4">
      <c r="B4" s="312"/>
      <c r="C4" s="284"/>
      <c r="D4" s="287"/>
      <c r="E4" s="230"/>
      <c r="F4" s="230"/>
      <c r="G4" s="230"/>
      <c r="H4" s="239"/>
      <c r="I4" s="230"/>
      <c r="J4" s="230"/>
      <c r="K4" s="230"/>
      <c r="L4" s="230"/>
      <c r="M4" s="230"/>
      <c r="N4" s="230"/>
      <c r="O4" s="239"/>
      <c r="P4" s="230"/>
      <c r="Q4" s="230"/>
      <c r="R4" s="230"/>
      <c r="S4" s="230"/>
      <c r="T4" s="230"/>
      <c r="U4" s="239"/>
      <c r="V4" s="230"/>
      <c r="W4" s="230"/>
      <c r="X4" s="230"/>
      <c r="Y4" s="230"/>
      <c r="Z4" s="239"/>
      <c r="AA4" s="230"/>
      <c r="AB4" s="230"/>
      <c r="AC4" s="230"/>
      <c r="AD4" s="230"/>
      <c r="AE4" s="241"/>
      <c r="AF4" s="230"/>
      <c r="AG4" s="230"/>
      <c r="AH4" s="230"/>
      <c r="AI4" s="230"/>
      <c r="AK4" s="87"/>
      <c r="AL4" s="87"/>
      <c r="AM4" s="230"/>
      <c r="AN4" s="87"/>
      <c r="AO4" s="87"/>
    </row>
    <row r="5" spans="1:43" ht="19.2" customHeight="1" x14ac:dyDescent="0.4">
      <c r="B5" s="232"/>
      <c r="C5" s="230"/>
      <c r="D5" s="603" t="s">
        <v>294</v>
      </c>
      <c r="E5" s="601"/>
      <c r="F5" s="602"/>
      <c r="G5" s="230"/>
      <c r="H5" s="239"/>
      <c r="I5" s="230"/>
      <c r="J5" s="230"/>
      <c r="K5" s="600" t="s">
        <v>294</v>
      </c>
      <c r="L5" s="601"/>
      <c r="M5" s="602"/>
      <c r="N5" s="230"/>
      <c r="O5" s="239"/>
      <c r="P5" s="230"/>
      <c r="Q5" s="230"/>
      <c r="R5" s="600" t="s">
        <v>294</v>
      </c>
      <c r="S5" s="601"/>
      <c r="T5" s="602"/>
      <c r="U5" s="239"/>
      <c r="V5" s="230"/>
      <c r="W5" s="230"/>
      <c r="X5" s="230"/>
      <c r="Y5" s="230"/>
      <c r="Z5" s="239"/>
      <c r="AA5" s="230"/>
      <c r="AB5" s="230"/>
      <c r="AC5" s="230"/>
      <c r="AD5" s="230"/>
      <c r="AE5" s="241"/>
      <c r="AF5" s="230"/>
      <c r="AG5" s="230"/>
      <c r="AH5" s="230"/>
      <c r="AI5" s="230"/>
      <c r="AK5" s="87"/>
      <c r="AL5" s="87"/>
      <c r="AM5" s="230"/>
      <c r="AN5" s="87"/>
      <c r="AO5" s="87"/>
    </row>
    <row r="6" spans="1:43" s="21" customFormat="1" ht="30" customHeight="1" x14ac:dyDescent="0.3">
      <c r="A6" s="262"/>
      <c r="B6" s="263" t="s">
        <v>268</v>
      </c>
      <c r="C6" s="255" t="s">
        <v>245</v>
      </c>
      <c r="D6" s="255" t="str">
        <f>$J$1</f>
        <v>Gemeinde X</v>
      </c>
      <c r="E6" s="255" t="str">
        <f>$J$2</f>
        <v>[NAME]</v>
      </c>
      <c r="F6" s="255" t="str">
        <f>$J$3</f>
        <v>[NAME]</v>
      </c>
      <c r="G6" s="256"/>
      <c r="H6" s="264"/>
      <c r="I6" s="263" t="s">
        <v>269</v>
      </c>
      <c r="J6" s="255" t="s">
        <v>245</v>
      </c>
      <c r="K6" s="255" t="str">
        <f>$J$1</f>
        <v>Gemeinde X</v>
      </c>
      <c r="L6" s="255" t="str">
        <f>$J$2</f>
        <v>[NAME]</v>
      </c>
      <c r="M6" s="255" t="str">
        <f>$J$3</f>
        <v>[NAME]</v>
      </c>
      <c r="N6" s="256"/>
      <c r="O6" s="264"/>
      <c r="P6" s="263" t="s">
        <v>270</v>
      </c>
      <c r="Q6" s="255" t="s">
        <v>245</v>
      </c>
      <c r="R6" s="255" t="str">
        <f>$J$1</f>
        <v>Gemeinde X</v>
      </c>
      <c r="S6" s="255" t="str">
        <f>$J$2</f>
        <v>[NAME]</v>
      </c>
      <c r="T6" s="255" t="str">
        <f>$J$3</f>
        <v>[NAME]</v>
      </c>
      <c r="U6" s="54"/>
      <c r="Z6" s="54"/>
      <c r="AE6" s="54"/>
      <c r="AJ6" s="54"/>
      <c r="AN6" s="265"/>
    </row>
    <row r="7" spans="1:43" ht="68.400000000000006" customHeight="1" x14ac:dyDescent="0.3">
      <c r="A7" s="261" t="s">
        <v>241</v>
      </c>
      <c r="B7" s="237" t="s">
        <v>90</v>
      </c>
      <c r="C7" s="257" t="s">
        <v>295</v>
      </c>
      <c r="D7" s="301">
        <v>1</v>
      </c>
      <c r="E7" s="301"/>
      <c r="F7" s="301"/>
      <c r="G7" s="242"/>
      <c r="H7" s="260" t="s">
        <v>246</v>
      </c>
      <c r="I7" s="237" t="s">
        <v>91</v>
      </c>
      <c r="J7" s="237" t="s">
        <v>274</v>
      </c>
      <c r="K7" s="301">
        <v>1</v>
      </c>
      <c r="L7" s="305"/>
      <c r="M7" s="305"/>
      <c r="N7" s="243"/>
      <c r="O7" s="258" t="s">
        <v>253</v>
      </c>
      <c r="P7" s="237" t="s">
        <v>92</v>
      </c>
      <c r="Q7" s="259" t="s">
        <v>281</v>
      </c>
      <c r="R7" s="311">
        <v>1</v>
      </c>
      <c r="S7" s="311"/>
      <c r="T7" s="301"/>
      <c r="AN7" s="229"/>
      <c r="AO7" s="73"/>
    </row>
    <row r="8" spans="1:43" ht="33.6" customHeight="1" x14ac:dyDescent="0.3">
      <c r="A8" s="238" t="s">
        <v>242</v>
      </c>
      <c r="B8" s="234" t="s">
        <v>94</v>
      </c>
      <c r="C8" s="233" t="s">
        <v>273</v>
      </c>
      <c r="D8" s="88">
        <v>1</v>
      </c>
      <c r="E8" s="88"/>
      <c r="F8" s="88"/>
      <c r="G8" s="243"/>
      <c r="H8" s="240" t="s">
        <v>247</v>
      </c>
      <c r="I8" s="234" t="s">
        <v>95</v>
      </c>
      <c r="J8" s="234" t="s">
        <v>275</v>
      </c>
      <c r="K8" s="88">
        <v>1</v>
      </c>
      <c r="L8" s="88"/>
      <c r="M8" s="88"/>
      <c r="N8" s="243"/>
      <c r="O8" s="88" t="s">
        <v>254</v>
      </c>
      <c r="P8" s="234" t="s">
        <v>97</v>
      </c>
      <c r="Q8" s="234" t="s">
        <v>282</v>
      </c>
      <c r="R8" s="88">
        <v>1</v>
      </c>
      <c r="S8" s="88"/>
      <c r="T8" s="88"/>
      <c r="AN8" s="229"/>
      <c r="AO8" s="73"/>
    </row>
    <row r="9" spans="1:43" ht="45.6" customHeight="1" x14ac:dyDescent="0.3">
      <c r="A9" s="238" t="s">
        <v>243</v>
      </c>
      <c r="B9" s="234" t="s">
        <v>96</v>
      </c>
      <c r="C9" s="233" t="s">
        <v>296</v>
      </c>
      <c r="D9" s="88">
        <v>1</v>
      </c>
      <c r="E9" s="88"/>
      <c r="F9" s="88"/>
      <c r="G9" s="243"/>
      <c r="H9" s="240" t="s">
        <v>248</v>
      </c>
      <c r="I9" s="234" t="s">
        <v>100</v>
      </c>
      <c r="J9" s="233" t="s">
        <v>276</v>
      </c>
      <c r="K9" s="88">
        <v>1</v>
      </c>
      <c r="L9" s="88"/>
      <c r="M9" s="88"/>
      <c r="N9" s="243"/>
      <c r="O9" s="88" t="s">
        <v>255</v>
      </c>
      <c r="P9" s="234" t="s">
        <v>291</v>
      </c>
      <c r="Q9" s="234" t="s">
        <v>283</v>
      </c>
      <c r="R9" s="88">
        <v>1</v>
      </c>
      <c r="S9" s="88"/>
      <c r="T9" s="88"/>
      <c r="AN9" s="229"/>
      <c r="AO9" s="73"/>
    </row>
    <row r="10" spans="1:43" ht="43.2" customHeight="1" x14ac:dyDescent="0.3">
      <c r="A10" s="246"/>
      <c r="B10" s="247"/>
      <c r="C10" s="252"/>
      <c r="D10" s="302"/>
      <c r="E10" s="302"/>
      <c r="F10" s="303"/>
      <c r="G10" s="243"/>
      <c r="H10" s="240" t="s">
        <v>249</v>
      </c>
      <c r="I10" s="234" t="s">
        <v>229</v>
      </c>
      <c r="J10" s="234" t="s">
        <v>277</v>
      </c>
      <c r="K10" s="238">
        <v>1</v>
      </c>
      <c r="L10" s="238"/>
      <c r="M10" s="238"/>
      <c r="N10" s="243"/>
      <c r="O10" s="246"/>
      <c r="P10" s="252"/>
      <c r="Q10" s="252"/>
      <c r="R10" s="302"/>
      <c r="S10" s="302"/>
      <c r="T10" s="302"/>
      <c r="AN10" s="229"/>
      <c r="AO10" s="73"/>
    </row>
    <row r="11" spans="1:43" ht="34.799999999999997" customHeight="1" x14ac:dyDescent="0.3">
      <c r="A11" s="248"/>
      <c r="B11" s="32"/>
      <c r="C11" s="32"/>
      <c r="D11" s="266"/>
      <c r="E11" s="266"/>
      <c r="F11" s="304"/>
      <c r="G11" s="243"/>
      <c r="H11" s="240" t="s">
        <v>250</v>
      </c>
      <c r="I11" s="234" t="s">
        <v>101</v>
      </c>
      <c r="J11" s="234" t="s">
        <v>278</v>
      </c>
      <c r="K11" s="88">
        <v>0</v>
      </c>
      <c r="L11" s="88"/>
      <c r="M11" s="88"/>
      <c r="N11" s="243"/>
      <c r="O11" s="248"/>
      <c r="P11" s="32"/>
      <c r="Q11" s="32"/>
      <c r="R11" s="266"/>
      <c r="S11" s="266"/>
      <c r="T11" s="266"/>
      <c r="AN11" s="229"/>
      <c r="AO11" s="73"/>
    </row>
    <row r="12" spans="1:43" ht="33" customHeight="1" x14ac:dyDescent="0.3">
      <c r="A12" s="248"/>
      <c r="B12" s="32"/>
      <c r="C12" s="32"/>
      <c r="D12" s="266"/>
      <c r="E12" s="266"/>
      <c r="F12" s="304"/>
      <c r="G12" s="243"/>
      <c r="H12" s="240" t="s">
        <v>251</v>
      </c>
      <c r="I12" s="234" t="s">
        <v>103</v>
      </c>
      <c r="J12" s="234" t="s">
        <v>279</v>
      </c>
      <c r="K12" s="88">
        <v>0</v>
      </c>
      <c r="L12" s="88"/>
      <c r="M12" s="88"/>
      <c r="N12" s="243"/>
      <c r="O12" s="248"/>
      <c r="P12" s="32"/>
      <c r="Q12" s="32"/>
      <c r="R12" s="266"/>
      <c r="S12" s="266"/>
      <c r="T12" s="266"/>
      <c r="AN12" s="229"/>
      <c r="AO12" s="73"/>
    </row>
    <row r="13" spans="1:43" ht="36.6" customHeight="1" x14ac:dyDescent="0.3">
      <c r="A13" s="249"/>
      <c r="B13" s="250"/>
      <c r="C13" s="250"/>
      <c r="D13" s="266"/>
      <c r="E13" s="266"/>
      <c r="F13" s="304"/>
      <c r="G13" s="243"/>
      <c r="H13" s="240" t="s">
        <v>252</v>
      </c>
      <c r="I13" s="234" t="s">
        <v>104</v>
      </c>
      <c r="J13" s="234" t="s">
        <v>280</v>
      </c>
      <c r="K13" s="306">
        <v>0</v>
      </c>
      <c r="L13" s="88"/>
      <c r="M13" s="88"/>
      <c r="N13" s="243"/>
      <c r="O13" s="249"/>
      <c r="P13" s="250"/>
      <c r="Q13" s="250"/>
      <c r="R13" s="266"/>
      <c r="S13" s="266"/>
      <c r="T13" s="266"/>
      <c r="AN13" s="229"/>
      <c r="AO13" s="73"/>
    </row>
    <row r="14" spans="1:43" ht="30.6" customHeight="1" x14ac:dyDescent="0.3">
      <c r="A14" s="54"/>
      <c r="B14" s="32"/>
      <c r="C14" s="32"/>
      <c r="D14" s="88">
        <f>SUM(D7:D9)</f>
        <v>3</v>
      </c>
      <c r="E14" s="88">
        <f>SUM(E7:E9)</f>
        <v>0</v>
      </c>
      <c r="F14" s="88">
        <f>SUM(F7:F9)</f>
        <v>0</v>
      </c>
      <c r="G14" s="32"/>
      <c r="H14" s="266"/>
      <c r="I14" s="32"/>
      <c r="J14" s="32"/>
      <c r="K14" s="88">
        <f>SUM(K7:K13)</f>
        <v>4</v>
      </c>
      <c r="L14" s="88">
        <f>SUM(L7:L13)</f>
        <v>0</v>
      </c>
      <c r="M14" s="88">
        <f t="shared" ref="M14" si="0">SUM(M7:M13)</f>
        <v>0</v>
      </c>
      <c r="N14" s="32"/>
      <c r="O14" s="54"/>
      <c r="P14" s="32"/>
      <c r="Q14" s="32"/>
      <c r="R14" s="88">
        <f>SUM(R7:R9)</f>
        <v>3</v>
      </c>
      <c r="S14" s="88">
        <f>SUM(S7:S9)</f>
        <v>0</v>
      </c>
      <c r="T14" s="88">
        <f>SUM(T7:T9)</f>
        <v>0</v>
      </c>
      <c r="AN14" s="229"/>
      <c r="AO14" s="73"/>
    </row>
    <row r="15" spans="1:43" ht="11.4" customHeight="1" x14ac:dyDescent="0.3">
      <c r="A15" s="54"/>
      <c r="B15" s="32"/>
      <c r="C15" s="32"/>
      <c r="D15" s="32"/>
      <c r="E15" s="32"/>
      <c r="F15" s="32"/>
      <c r="G15" s="32"/>
      <c r="H15" s="266"/>
      <c r="I15" s="32"/>
      <c r="J15" s="32"/>
      <c r="K15" s="32"/>
      <c r="L15" s="32"/>
      <c r="M15" s="32"/>
      <c r="N15" s="32"/>
      <c r="O15" s="54"/>
      <c r="P15" s="32"/>
      <c r="Q15" s="32"/>
      <c r="R15" s="32"/>
      <c r="S15" s="32"/>
      <c r="T15" s="32"/>
      <c r="AN15" s="229"/>
      <c r="AO15" s="73"/>
    </row>
    <row r="16" spans="1:43" ht="16.8" customHeight="1" x14ac:dyDescent="0.4">
      <c r="B16" s="13"/>
      <c r="C16" s="13"/>
      <c r="D16" s="600" t="s">
        <v>294</v>
      </c>
      <c r="E16" s="601"/>
      <c r="F16" s="602"/>
      <c r="G16" s="13"/>
      <c r="K16" s="600" t="s">
        <v>294</v>
      </c>
      <c r="L16" s="601"/>
      <c r="M16" s="602"/>
      <c r="R16" s="600" t="s">
        <v>294</v>
      </c>
      <c r="S16" s="601"/>
      <c r="T16" s="602"/>
      <c r="X16" s="13"/>
      <c r="AC16" s="13"/>
      <c r="AH16" s="13"/>
      <c r="AM16" s="13"/>
    </row>
    <row r="17" spans="1:39" s="21" customFormat="1" ht="30" customHeight="1" x14ac:dyDescent="0.3">
      <c r="A17" s="264"/>
      <c r="B17" s="263" t="s">
        <v>271</v>
      </c>
      <c r="C17" s="255" t="s">
        <v>245</v>
      </c>
      <c r="D17" s="255" t="str">
        <f>$J$1</f>
        <v>Gemeinde X</v>
      </c>
      <c r="E17" s="255" t="str">
        <f>$J$2</f>
        <v>[NAME]</v>
      </c>
      <c r="F17" s="255" t="str">
        <f>$J$3</f>
        <v>[NAME]</v>
      </c>
      <c r="G17" s="256"/>
      <c r="H17" s="264"/>
      <c r="I17" s="263" t="s">
        <v>272</v>
      </c>
      <c r="J17" s="255" t="s">
        <v>245</v>
      </c>
      <c r="K17" s="255" t="str">
        <f>$J$1</f>
        <v>Gemeinde X</v>
      </c>
      <c r="L17" s="255" t="str">
        <f>$J$2</f>
        <v>[NAME]</v>
      </c>
      <c r="M17" s="255" t="str">
        <f>$J$3</f>
        <v>[NAME]</v>
      </c>
      <c r="N17" s="256"/>
      <c r="O17" s="264"/>
      <c r="P17" s="263" t="s">
        <v>267</v>
      </c>
      <c r="Q17" s="255" t="s">
        <v>245</v>
      </c>
      <c r="R17" s="255" t="str">
        <f>$J$1</f>
        <v>Gemeinde X</v>
      </c>
      <c r="S17" s="255" t="str">
        <f>$J$2</f>
        <v>[NAME]</v>
      </c>
      <c r="T17" s="255" t="str">
        <f>$J$3</f>
        <v>[NAME]</v>
      </c>
      <c r="U17" s="54"/>
      <c r="X17" s="33"/>
      <c r="Z17" s="54"/>
      <c r="AC17" s="33"/>
      <c r="AE17" s="54"/>
      <c r="AH17" s="33"/>
      <c r="AJ17" s="54"/>
      <c r="AM17" s="33"/>
    </row>
    <row r="18" spans="1:39" ht="50.4" customHeight="1" x14ac:dyDescent="0.3">
      <c r="A18" s="258" t="s">
        <v>256</v>
      </c>
      <c r="B18" s="244" t="s">
        <v>230</v>
      </c>
      <c r="C18" s="259" t="s">
        <v>298</v>
      </c>
      <c r="D18" s="301">
        <v>0</v>
      </c>
      <c r="E18" s="305"/>
      <c r="F18" s="305"/>
      <c r="G18" s="236"/>
      <c r="H18" s="258" t="s">
        <v>261</v>
      </c>
      <c r="I18" s="237" t="s">
        <v>303</v>
      </c>
      <c r="J18" s="237" t="s">
        <v>284</v>
      </c>
      <c r="K18" s="301">
        <v>0</v>
      </c>
      <c r="L18" s="305"/>
      <c r="M18" s="305"/>
      <c r="N18" s="243"/>
      <c r="O18" s="258" t="s">
        <v>263</v>
      </c>
      <c r="P18" s="237" t="s">
        <v>93</v>
      </c>
      <c r="Q18" s="237" t="s">
        <v>286</v>
      </c>
      <c r="R18" s="258">
        <v>1</v>
      </c>
      <c r="S18" s="258"/>
      <c r="T18" s="301"/>
      <c r="X18" s="13"/>
      <c r="AC18" s="13"/>
      <c r="AH18" s="13"/>
      <c r="AM18" s="13"/>
    </row>
    <row r="19" spans="1:39" ht="51" customHeight="1" x14ac:dyDescent="0.3">
      <c r="A19" s="88" t="s">
        <v>257</v>
      </c>
      <c r="B19" s="235" t="s">
        <v>231</v>
      </c>
      <c r="C19" s="233" t="s">
        <v>299</v>
      </c>
      <c r="D19" s="88">
        <v>1</v>
      </c>
      <c r="E19" s="88"/>
      <c r="F19" s="88"/>
      <c r="G19" s="236"/>
      <c r="H19" s="88" t="s">
        <v>262</v>
      </c>
      <c r="I19" s="234" t="s">
        <v>302</v>
      </c>
      <c r="J19" s="234" t="s">
        <v>285</v>
      </c>
      <c r="K19" s="88">
        <v>1</v>
      </c>
      <c r="L19" s="88"/>
      <c r="M19" s="88"/>
      <c r="N19" s="243"/>
      <c r="O19" s="88" t="s">
        <v>259</v>
      </c>
      <c r="P19" s="234" t="s">
        <v>98</v>
      </c>
      <c r="Q19" s="234" t="s">
        <v>288</v>
      </c>
      <c r="R19" s="88">
        <v>1</v>
      </c>
      <c r="S19" s="88"/>
      <c r="T19" s="88"/>
      <c r="X19" s="13"/>
      <c r="AC19" s="13"/>
      <c r="AH19" s="13"/>
      <c r="AM19" s="13"/>
    </row>
    <row r="20" spans="1:39" ht="45" customHeight="1" x14ac:dyDescent="0.3">
      <c r="A20" s="88" t="s">
        <v>258</v>
      </c>
      <c r="B20" s="235" t="s">
        <v>232</v>
      </c>
      <c r="C20" s="233" t="s">
        <v>300</v>
      </c>
      <c r="D20" s="88">
        <v>1</v>
      </c>
      <c r="E20" s="88"/>
      <c r="F20" s="88"/>
      <c r="G20" s="236"/>
      <c r="H20" s="88" t="s">
        <v>261</v>
      </c>
      <c r="I20" s="234" t="s">
        <v>233</v>
      </c>
      <c r="J20" s="234" t="s">
        <v>287</v>
      </c>
      <c r="K20" s="88">
        <v>0</v>
      </c>
      <c r="L20" s="88"/>
      <c r="M20" s="88"/>
      <c r="N20" s="243"/>
      <c r="O20" s="246"/>
      <c r="P20" s="252"/>
      <c r="Q20" s="252"/>
      <c r="R20" s="302"/>
      <c r="S20" s="302"/>
      <c r="T20" s="310"/>
      <c r="X20" s="13"/>
      <c r="AC20" s="13"/>
      <c r="AH20" s="13"/>
      <c r="AM20" s="13"/>
    </row>
    <row r="21" spans="1:39" ht="46.8" customHeight="1" x14ac:dyDescent="0.3">
      <c r="A21" s="88" t="s">
        <v>260</v>
      </c>
      <c r="B21" s="235" t="s">
        <v>102</v>
      </c>
      <c r="C21" s="233" t="s">
        <v>301</v>
      </c>
      <c r="D21" s="245">
        <v>1</v>
      </c>
      <c r="E21" s="238"/>
      <c r="F21" s="238"/>
      <c r="G21" s="236"/>
      <c r="H21" s="254"/>
      <c r="I21" s="251"/>
      <c r="J21" s="251"/>
      <c r="K21" s="302"/>
      <c r="L21" s="54"/>
      <c r="M21" s="309"/>
      <c r="N21" s="243"/>
      <c r="O21" s="253"/>
      <c r="P21" s="250"/>
      <c r="Q21" s="250"/>
      <c r="R21" s="266"/>
      <c r="S21" s="266"/>
      <c r="T21" s="309"/>
      <c r="X21" s="13"/>
      <c r="AC21" s="13"/>
      <c r="AH21" s="13"/>
      <c r="AM21" s="13"/>
    </row>
    <row r="22" spans="1:39" ht="31.8" customHeight="1" x14ac:dyDescent="0.3">
      <c r="A22" s="266"/>
      <c r="B22" s="32"/>
      <c r="C22" s="267"/>
      <c r="D22" s="88">
        <f>SUM(D18:D21)</f>
        <v>3</v>
      </c>
      <c r="E22" s="88">
        <f t="shared" ref="E22:F22" si="1">SUM(E18:E21)</f>
        <v>0</v>
      </c>
      <c r="F22" s="88">
        <f t="shared" si="1"/>
        <v>0</v>
      </c>
      <c r="G22" s="32"/>
      <c r="H22" s="266"/>
      <c r="I22" s="32"/>
      <c r="J22" s="32"/>
      <c r="K22" s="88">
        <f>SUM(K18:K20)</f>
        <v>1</v>
      </c>
      <c r="L22" s="88">
        <f t="shared" ref="L22" si="2">SUM(L18:L20)</f>
        <v>0</v>
      </c>
      <c r="M22" s="88">
        <f>SUM(M18:M20)</f>
        <v>0</v>
      </c>
      <c r="N22" s="32"/>
      <c r="O22" s="266"/>
      <c r="P22" s="32"/>
      <c r="Q22" s="32"/>
      <c r="R22" s="88">
        <f>SUM(R18:R19)</f>
        <v>2</v>
      </c>
      <c r="S22" s="88">
        <f t="shared" ref="S22" si="3">SUM(S18:S19)</f>
        <v>0</v>
      </c>
      <c r="T22" s="88">
        <f>SUM(T18:T19)</f>
        <v>0</v>
      </c>
      <c r="X22" s="13"/>
      <c r="AC22" s="13"/>
      <c r="AH22" s="13"/>
      <c r="AM22" s="13"/>
    </row>
    <row r="23" spans="1:39" ht="10.8" customHeight="1" x14ac:dyDescent="0.3">
      <c r="A23" s="266"/>
      <c r="B23" s="32"/>
      <c r="C23" s="267"/>
      <c r="D23" s="32"/>
      <c r="E23" s="32"/>
      <c r="F23" s="32"/>
      <c r="G23" s="32"/>
      <c r="H23" s="266"/>
      <c r="I23" s="32"/>
      <c r="J23" s="32"/>
      <c r="K23" s="23"/>
      <c r="L23" s="23"/>
      <c r="M23" s="23"/>
      <c r="N23" s="32"/>
      <c r="O23" s="266"/>
      <c r="P23" s="32"/>
      <c r="Q23" s="32"/>
      <c r="R23" s="266"/>
      <c r="S23" s="266"/>
      <c r="T23" s="54"/>
      <c r="X23" s="13"/>
      <c r="AC23" s="13"/>
      <c r="AH23" s="13"/>
      <c r="AM23" s="13"/>
    </row>
    <row r="24" spans="1:39" ht="21.6" customHeight="1" thickBot="1" x14ac:dyDescent="0.45">
      <c r="B24" s="13"/>
      <c r="C24" s="13"/>
      <c r="D24" s="600" t="s">
        <v>294</v>
      </c>
      <c r="E24" s="601"/>
      <c r="F24" s="602"/>
      <c r="G24" s="13"/>
      <c r="K24" s="13"/>
      <c r="L24" s="13"/>
      <c r="M24" s="13"/>
      <c r="T24" s="13"/>
      <c r="X24" s="13"/>
      <c r="AC24" s="13"/>
      <c r="AH24" s="13"/>
      <c r="AM24" s="13"/>
    </row>
    <row r="25" spans="1:39" s="21" customFormat="1" ht="30" customHeight="1" x14ac:dyDescent="0.4">
      <c r="A25" s="262"/>
      <c r="B25" s="263" t="s">
        <v>89</v>
      </c>
      <c r="C25" s="255" t="s">
        <v>245</v>
      </c>
      <c r="D25" s="255" t="str">
        <f>$J$1</f>
        <v>Gemeinde X</v>
      </c>
      <c r="E25" s="255" t="str">
        <f>$J$2</f>
        <v>[NAME]</v>
      </c>
      <c r="F25" s="255" t="str">
        <f>$J$3</f>
        <v>[NAME]</v>
      </c>
      <c r="G25" s="54"/>
      <c r="J25" s="607" t="s">
        <v>244</v>
      </c>
      <c r="K25" s="604" t="s">
        <v>294</v>
      </c>
      <c r="L25" s="605"/>
      <c r="M25" s="606"/>
      <c r="N25" s="54"/>
      <c r="Q25" s="33"/>
      <c r="R25" s="33"/>
      <c r="S25" s="33"/>
      <c r="W25" s="33"/>
      <c r="Y25" s="54"/>
      <c r="AB25" s="33"/>
      <c r="AD25" s="54"/>
      <c r="AG25" s="33"/>
      <c r="AI25" s="54"/>
      <c r="AL25" s="33"/>
    </row>
    <row r="26" spans="1:39" ht="47.4" customHeight="1" x14ac:dyDescent="0.3">
      <c r="A26" s="54" t="s">
        <v>264</v>
      </c>
      <c r="B26" s="237" t="s">
        <v>234</v>
      </c>
      <c r="C26" s="237" t="s">
        <v>289</v>
      </c>
      <c r="D26" s="301">
        <v>1</v>
      </c>
      <c r="E26" s="305"/>
      <c r="F26" s="305"/>
      <c r="G26" s="87"/>
      <c r="H26"/>
      <c r="J26" s="608"/>
      <c r="K26" s="255" t="str">
        <f>$J$1</f>
        <v>Gemeinde X</v>
      </c>
      <c r="L26" s="255" t="str">
        <f>$J$2</f>
        <v>[NAME]</v>
      </c>
      <c r="M26" s="255" t="str">
        <f>$J$3</f>
        <v>[NAME]</v>
      </c>
      <c r="N26" s="87"/>
      <c r="O26"/>
      <c r="U26"/>
      <c r="Y26" s="87"/>
      <c r="Z26"/>
      <c r="AD26" s="54"/>
      <c r="AE26"/>
      <c r="AI26" s="54"/>
      <c r="AJ26"/>
    </row>
    <row r="27" spans="1:39" ht="34.799999999999997" customHeight="1" thickBot="1" x14ac:dyDescent="0.35">
      <c r="A27" s="54" t="s">
        <v>265</v>
      </c>
      <c r="B27" s="234" t="s">
        <v>99</v>
      </c>
      <c r="C27" s="234" t="s">
        <v>290</v>
      </c>
      <c r="D27" s="88">
        <v>0</v>
      </c>
      <c r="E27" s="88"/>
      <c r="F27" s="88"/>
      <c r="G27" s="87"/>
      <c r="H27"/>
      <c r="J27" s="268" t="s">
        <v>307</v>
      </c>
      <c r="K27" s="307">
        <f>D14+K14+R14+D22+K22+R22+D29</f>
        <v>17</v>
      </c>
      <c r="L27" s="307">
        <f>E14+L14+S14+E22+L22+S22+E29</f>
        <v>0</v>
      </c>
      <c r="M27" s="308">
        <f>F14+M14+T14+F22+M22+T22+F29</f>
        <v>0</v>
      </c>
      <c r="N27" s="87"/>
      <c r="O27"/>
      <c r="U27"/>
      <c r="Y27" s="87"/>
      <c r="Z27"/>
      <c r="AD27" s="54"/>
      <c r="AE27"/>
      <c r="AI27" s="54"/>
      <c r="AJ27"/>
    </row>
    <row r="28" spans="1:39" ht="36" customHeight="1" x14ac:dyDescent="0.3">
      <c r="A28" s="54" t="s">
        <v>266</v>
      </c>
      <c r="B28" s="234" t="s">
        <v>235</v>
      </c>
      <c r="C28" s="234" t="s">
        <v>304</v>
      </c>
      <c r="D28" s="306">
        <v>0</v>
      </c>
      <c r="E28" s="88"/>
      <c r="F28" s="88"/>
      <c r="G28" s="87"/>
      <c r="H28"/>
      <c r="N28" s="87"/>
      <c r="O28"/>
      <c r="U28"/>
      <c r="Y28" s="87"/>
      <c r="Z28"/>
      <c r="AD28" s="54"/>
      <c r="AE28"/>
      <c r="AI28" s="54"/>
      <c r="AJ28"/>
    </row>
    <row r="29" spans="1:39" ht="25.2" customHeight="1" x14ac:dyDescent="0.3">
      <c r="D29" s="88">
        <f>SUM(D26:D28)</f>
        <v>1</v>
      </c>
      <c r="E29" s="88">
        <f>SUM(E26:E28)</f>
        <v>0</v>
      </c>
      <c r="F29" s="88">
        <f t="shared" ref="F29" si="4">SUM(F26:F28)</f>
        <v>0</v>
      </c>
    </row>
    <row r="30" spans="1:39" x14ac:dyDescent="0.3">
      <c r="D30" s="87"/>
      <c r="E30" s="87"/>
      <c r="F30" s="87"/>
      <c r="G30" s="87"/>
    </row>
  </sheetData>
  <mergeCells count="9">
    <mergeCell ref="R16:T16"/>
    <mergeCell ref="D5:F5"/>
    <mergeCell ref="K5:M5"/>
    <mergeCell ref="R5:T5"/>
    <mergeCell ref="K25:M25"/>
    <mergeCell ref="J25:J26"/>
    <mergeCell ref="D16:F16"/>
    <mergeCell ref="K16:M16"/>
    <mergeCell ref="D24:F24"/>
  </mergeCells>
  <dataValidations count="2">
    <dataValidation type="list" allowBlank="1" showInputMessage="1" showErrorMessage="1" promptTitle="=&quot;Auswahl&quot;" sqref="D18:F21 T7:T9 T18:T19 K18:M20 D26:F28 D7:F9 K7:M13 K15:M15" xr:uid="{9407F2C8-19AC-4082-B53C-1C62742CA54A}">
      <formula1>",0,1"</formula1>
    </dataValidation>
    <dataValidation allowBlank="1" showInputMessage="1" showErrorMessage="1" promptTitle="=&quot;Auswahl&quot;" sqref="D23:F23" xr:uid="{DBDA316B-CA32-4A37-8C2C-EEB478F37075}"/>
  </dataValidation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EF06E-CD72-462D-92B9-90317179996B}">
  <sheetPr>
    <tabColor theme="0" tint="-0.499984740745262"/>
  </sheetPr>
  <dimension ref="A1:N66"/>
  <sheetViews>
    <sheetView zoomScale="60" zoomScaleNormal="60" workbookViewId="0">
      <selection activeCell="C18" sqref="C18"/>
    </sheetView>
  </sheetViews>
  <sheetFormatPr baseColWidth="10" defaultRowHeight="14.4" x14ac:dyDescent="0.3"/>
  <cols>
    <col min="1" max="1" width="13.6640625" customWidth="1"/>
    <col min="2" max="2" width="36.6640625" customWidth="1"/>
    <col min="3" max="3" width="19.21875" customWidth="1"/>
    <col min="4" max="4" width="45.5546875" customWidth="1"/>
    <col min="5" max="5" width="8.6640625" customWidth="1"/>
    <col min="6" max="6" width="13.6640625" customWidth="1"/>
    <col min="7" max="7" width="36.6640625" customWidth="1"/>
    <col min="9" max="9" width="45.77734375" customWidth="1"/>
    <col min="10" max="10" width="8.5546875" customWidth="1"/>
    <col min="11" max="11" width="13.6640625" customWidth="1"/>
    <col min="12" max="12" width="36.6640625" customWidth="1"/>
    <col min="14" max="14" width="46.109375" customWidth="1"/>
    <col min="15" max="15" width="8.5546875" customWidth="1"/>
    <col min="16" max="16" width="13.6640625" customWidth="1"/>
    <col min="17" max="17" width="40.77734375" customWidth="1"/>
    <col min="19" max="19" width="45.88671875" customWidth="1"/>
  </cols>
  <sheetData>
    <row r="1" spans="1:14" ht="25.8" x14ac:dyDescent="0.5">
      <c r="B1" s="623" t="s">
        <v>354</v>
      </c>
      <c r="C1" s="624"/>
      <c r="D1" s="625"/>
      <c r="G1" s="5" t="s">
        <v>42</v>
      </c>
      <c r="H1" s="6"/>
    </row>
    <row r="2" spans="1:14" ht="15" thickBot="1" x14ac:dyDescent="0.35">
      <c r="G2" s="7"/>
    </row>
    <row r="3" spans="1:14" ht="30.45" customHeight="1" x14ac:dyDescent="0.3">
      <c r="A3" s="8" t="s">
        <v>43</v>
      </c>
      <c r="B3" s="626" t="s">
        <v>44</v>
      </c>
      <c r="C3" s="626"/>
      <c r="D3" s="627"/>
      <c r="G3" s="7" t="s">
        <v>45</v>
      </c>
    </row>
    <row r="4" spans="1:14" ht="30.45" customHeight="1" x14ac:dyDescent="0.3">
      <c r="A4" s="9"/>
      <c r="B4" s="10"/>
      <c r="C4" s="10"/>
      <c r="D4" s="11"/>
      <c r="G4" s="7" t="s">
        <v>46</v>
      </c>
    </row>
    <row r="5" spans="1:14" ht="30.45" customHeight="1" x14ac:dyDescent="0.3">
      <c r="A5" s="9" t="s">
        <v>47</v>
      </c>
      <c r="B5" s="628" t="s">
        <v>355</v>
      </c>
      <c r="C5" s="628"/>
      <c r="D5" s="629"/>
      <c r="G5" s="7" t="s">
        <v>48</v>
      </c>
    </row>
    <row r="6" spans="1:14" ht="15" thickBot="1" x14ac:dyDescent="0.35">
      <c r="A6" s="12"/>
      <c r="B6" s="630"/>
      <c r="C6" s="630"/>
      <c r="D6" s="631"/>
      <c r="G6" s="13"/>
    </row>
    <row r="7" spans="1:14" ht="21" x14ac:dyDescent="0.4">
      <c r="C7" s="14" t="s">
        <v>49</v>
      </c>
      <c r="H7" s="14" t="s">
        <v>49</v>
      </c>
      <c r="M7" s="14" t="s">
        <v>49</v>
      </c>
    </row>
    <row r="8" spans="1:14" ht="29.4" thickBot="1" x14ac:dyDescent="0.6">
      <c r="C8" s="15" t="s">
        <v>50</v>
      </c>
      <c r="F8" s="16"/>
      <c r="G8" s="16"/>
      <c r="H8" s="15" t="s">
        <v>50</v>
      </c>
      <c r="K8" s="16"/>
      <c r="M8" s="15" t="s">
        <v>50</v>
      </c>
    </row>
    <row r="9" spans="1:14" s="21" customFormat="1" ht="30.45" customHeight="1" thickBot="1" x14ac:dyDescent="0.35">
      <c r="A9" s="17"/>
      <c r="B9" s="18" t="s">
        <v>51</v>
      </c>
      <c r="C9" s="392" t="s">
        <v>52</v>
      </c>
      <c r="D9" s="20" t="s">
        <v>53</v>
      </c>
      <c r="F9" s="17"/>
      <c r="G9" s="18" t="s">
        <v>54</v>
      </c>
      <c r="H9" s="19" t="s">
        <v>52</v>
      </c>
      <c r="I9" s="20" t="s">
        <v>53</v>
      </c>
      <c r="K9" s="22"/>
      <c r="L9" s="18" t="s">
        <v>55</v>
      </c>
      <c r="M9" s="19" t="s">
        <v>52</v>
      </c>
      <c r="N9" s="20" t="s">
        <v>53</v>
      </c>
    </row>
    <row r="10" spans="1:14" ht="14.55" customHeight="1" thickBot="1" x14ac:dyDescent="0.35">
      <c r="A10" s="616" t="s">
        <v>35</v>
      </c>
      <c r="B10" s="23"/>
      <c r="C10" s="393"/>
      <c r="D10" s="24" t="s">
        <v>56</v>
      </c>
      <c r="F10" s="616" t="s">
        <v>35</v>
      </c>
      <c r="G10" s="25"/>
      <c r="H10" s="26"/>
      <c r="I10" s="27"/>
      <c r="K10" s="614" t="s">
        <v>35</v>
      </c>
      <c r="L10" s="23"/>
      <c r="M10" s="26"/>
      <c r="N10" s="27"/>
    </row>
    <row r="11" spans="1:14" ht="15" thickBot="1" x14ac:dyDescent="0.35">
      <c r="A11" s="617"/>
      <c r="B11" s="23"/>
      <c r="C11" s="393"/>
      <c r="D11" s="24" t="s">
        <v>57</v>
      </c>
      <c r="F11" s="617"/>
      <c r="G11" s="23"/>
      <c r="H11" s="393"/>
      <c r="I11" s="24" t="s">
        <v>57</v>
      </c>
      <c r="K11" s="615"/>
      <c r="L11" s="29"/>
      <c r="M11" s="26"/>
      <c r="N11" s="27"/>
    </row>
    <row r="12" spans="1:14" ht="14.55" customHeight="1" thickBot="1" x14ac:dyDescent="0.35">
      <c r="A12" s="611" t="s">
        <v>28</v>
      </c>
      <c r="B12" s="23"/>
      <c r="C12" s="393"/>
      <c r="D12" s="24" t="s">
        <v>58</v>
      </c>
      <c r="F12" s="611" t="s">
        <v>28</v>
      </c>
      <c r="G12" s="23"/>
      <c r="H12" s="393"/>
      <c r="I12" s="24" t="s">
        <v>58</v>
      </c>
      <c r="K12" s="609" t="s">
        <v>28</v>
      </c>
      <c r="L12" s="23"/>
      <c r="M12" s="393"/>
      <c r="N12" s="24" t="s">
        <v>58</v>
      </c>
    </row>
    <row r="13" spans="1:14" ht="15" thickBot="1" x14ac:dyDescent="0.35">
      <c r="A13" s="612"/>
      <c r="B13" s="23"/>
      <c r="C13" s="393"/>
      <c r="D13" s="24" t="s">
        <v>59</v>
      </c>
      <c r="F13" s="612"/>
      <c r="G13" s="23"/>
      <c r="H13" s="393"/>
      <c r="I13" s="24" t="s">
        <v>59</v>
      </c>
      <c r="K13" s="610"/>
      <c r="L13" s="23"/>
      <c r="M13" s="393"/>
      <c r="N13" s="24" t="s">
        <v>59</v>
      </c>
    </row>
    <row r="14" spans="1:14" ht="15" thickBot="1" x14ac:dyDescent="0.35">
      <c r="A14" s="612"/>
      <c r="B14" s="23"/>
      <c r="C14" s="393"/>
      <c r="D14" s="24" t="s">
        <v>60</v>
      </c>
      <c r="F14" s="612"/>
      <c r="G14" s="23"/>
      <c r="H14" s="393"/>
      <c r="I14" s="24" t="s">
        <v>60</v>
      </c>
      <c r="K14" s="610"/>
      <c r="L14" s="23"/>
      <c r="M14" s="393"/>
      <c r="N14" s="24" t="s">
        <v>60</v>
      </c>
    </row>
    <row r="15" spans="1:14" ht="14.55" customHeight="1" thickBot="1" x14ac:dyDescent="0.35">
      <c r="A15" s="611" t="s">
        <v>22</v>
      </c>
      <c r="B15" s="23"/>
      <c r="C15" s="393"/>
      <c r="D15" s="24" t="s">
        <v>61</v>
      </c>
      <c r="F15" s="611" t="s">
        <v>22</v>
      </c>
      <c r="G15" s="23"/>
      <c r="H15" s="393"/>
      <c r="I15" s="24" t="s">
        <v>61</v>
      </c>
      <c r="K15" s="609" t="s">
        <v>22</v>
      </c>
      <c r="L15" s="23"/>
      <c r="M15" s="393"/>
      <c r="N15" s="24" t="s">
        <v>61</v>
      </c>
    </row>
    <row r="16" spans="1:14" ht="15" thickBot="1" x14ac:dyDescent="0.35">
      <c r="A16" s="612"/>
      <c r="B16" s="23"/>
      <c r="C16" s="393"/>
      <c r="D16" s="24" t="s">
        <v>62</v>
      </c>
      <c r="F16" s="612"/>
      <c r="G16" s="23"/>
      <c r="H16" s="393"/>
      <c r="I16" s="24" t="s">
        <v>62</v>
      </c>
      <c r="K16" s="610"/>
      <c r="L16" s="23"/>
      <c r="M16" s="393"/>
      <c r="N16" s="24" t="s">
        <v>62</v>
      </c>
    </row>
    <row r="17" spans="1:14" ht="15" thickBot="1" x14ac:dyDescent="0.35">
      <c r="A17" s="613"/>
      <c r="B17" s="23"/>
      <c r="C17" s="393"/>
      <c r="D17" s="24" t="s">
        <v>15</v>
      </c>
      <c r="F17" s="612"/>
      <c r="G17" s="23"/>
      <c r="H17" s="393"/>
      <c r="I17" s="24" t="s">
        <v>15</v>
      </c>
      <c r="K17" s="610"/>
      <c r="L17" s="23"/>
      <c r="M17" s="393"/>
      <c r="N17" s="24" t="s">
        <v>15</v>
      </c>
    </row>
    <row r="18" spans="1:14" ht="34.5" customHeight="1" thickBot="1" x14ac:dyDescent="0.35">
      <c r="A18" s="31" t="s">
        <v>63</v>
      </c>
      <c r="B18" s="32"/>
      <c r="C18" s="393"/>
      <c r="D18" s="24" t="s">
        <v>64</v>
      </c>
      <c r="F18" s="31" t="s">
        <v>63</v>
      </c>
      <c r="G18" s="32"/>
      <c r="H18" s="393"/>
      <c r="I18" s="24" t="s">
        <v>64</v>
      </c>
      <c r="K18" s="31" t="s">
        <v>63</v>
      </c>
      <c r="L18" s="32"/>
      <c r="M18" s="393"/>
      <c r="N18" s="24" t="s">
        <v>64</v>
      </c>
    </row>
    <row r="19" spans="1:14" ht="14.55" customHeight="1" thickBot="1" x14ac:dyDescent="0.35">
      <c r="A19" s="611" t="s">
        <v>65</v>
      </c>
      <c r="B19" s="33"/>
      <c r="C19" s="393"/>
      <c r="D19" s="24" t="s">
        <v>66</v>
      </c>
      <c r="F19" s="611" t="s">
        <v>65</v>
      </c>
      <c r="G19" s="33"/>
      <c r="H19" s="393"/>
      <c r="I19" s="24" t="s">
        <v>66</v>
      </c>
      <c r="K19" s="611" t="s">
        <v>65</v>
      </c>
      <c r="L19" s="21"/>
      <c r="M19" s="393"/>
      <c r="N19" s="24" t="s">
        <v>66</v>
      </c>
    </row>
    <row r="20" spans="1:14" ht="15" customHeight="1" thickBot="1" x14ac:dyDescent="0.35">
      <c r="A20" s="612"/>
      <c r="B20" s="23"/>
      <c r="C20" s="393"/>
      <c r="D20" s="24" t="s">
        <v>67</v>
      </c>
      <c r="F20" s="612"/>
      <c r="G20" s="23"/>
      <c r="H20" s="393"/>
      <c r="I20" s="24" t="s">
        <v>67</v>
      </c>
      <c r="K20" s="612"/>
      <c r="L20" s="23"/>
      <c r="M20" s="393"/>
      <c r="N20" s="24" t="s">
        <v>67</v>
      </c>
    </row>
    <row r="21" spans="1:14" ht="15" customHeight="1" thickBot="1" x14ac:dyDescent="0.35">
      <c r="A21" s="613"/>
      <c r="B21" s="23"/>
      <c r="C21" s="393"/>
      <c r="D21" s="24" t="s">
        <v>68</v>
      </c>
      <c r="F21" s="613"/>
      <c r="G21" s="23"/>
      <c r="H21" s="393"/>
      <c r="I21" s="24" t="s">
        <v>68</v>
      </c>
      <c r="K21" s="613"/>
      <c r="L21" s="23"/>
      <c r="M21" s="393"/>
      <c r="N21" s="24" t="s">
        <v>68</v>
      </c>
    </row>
    <row r="22" spans="1:14" ht="15" thickBot="1" x14ac:dyDescent="0.35">
      <c r="A22" s="618" t="s">
        <v>3</v>
      </c>
      <c r="B22" s="23"/>
      <c r="C22" s="393"/>
      <c r="D22" s="24" t="s">
        <v>69</v>
      </c>
      <c r="F22" s="618" t="s">
        <v>3</v>
      </c>
      <c r="G22" s="23"/>
      <c r="H22" s="393"/>
      <c r="I22" s="24" t="s">
        <v>69</v>
      </c>
      <c r="K22" s="620" t="s">
        <v>3</v>
      </c>
      <c r="L22" s="23"/>
      <c r="M22" s="393"/>
      <c r="N22" s="24" t="s">
        <v>69</v>
      </c>
    </row>
    <row r="23" spans="1:14" ht="14.55" customHeight="1" thickBot="1" x14ac:dyDescent="0.35">
      <c r="A23" s="619"/>
      <c r="B23" s="34"/>
      <c r="C23" s="393"/>
      <c r="D23" s="35" t="s">
        <v>70</v>
      </c>
      <c r="F23" s="619"/>
      <c r="G23" s="34"/>
      <c r="H23" s="393"/>
      <c r="I23" s="35" t="s">
        <v>70</v>
      </c>
      <c r="K23" s="621"/>
      <c r="L23" s="34"/>
      <c r="M23" s="393"/>
      <c r="N23" s="35" t="s">
        <v>70</v>
      </c>
    </row>
    <row r="25" spans="1:14" ht="15" thickBot="1" x14ac:dyDescent="0.35">
      <c r="A25" s="16"/>
      <c r="B25" s="16"/>
      <c r="C25" s="36"/>
      <c r="F25" s="16"/>
      <c r="G25" s="16"/>
      <c r="H25" s="36"/>
      <c r="K25" s="16"/>
      <c r="L25" s="16"/>
      <c r="M25" s="36"/>
    </row>
    <row r="26" spans="1:14" s="21" customFormat="1" ht="30.45" customHeight="1" thickBot="1" x14ac:dyDescent="0.35">
      <c r="A26" s="17"/>
      <c r="B26" s="37" t="s">
        <v>71</v>
      </c>
      <c r="C26" s="392" t="s">
        <v>52</v>
      </c>
      <c r="D26" s="20" t="s">
        <v>53</v>
      </c>
      <c r="F26" s="17"/>
      <c r="G26" s="18" t="s">
        <v>72</v>
      </c>
      <c r="H26" s="19" t="s">
        <v>52</v>
      </c>
      <c r="I26" s="20" t="s">
        <v>53</v>
      </c>
      <c r="K26" s="17"/>
      <c r="L26" s="18" t="s">
        <v>73</v>
      </c>
      <c r="M26" s="19" t="s">
        <v>52</v>
      </c>
      <c r="N26" s="20" t="s">
        <v>53</v>
      </c>
    </row>
    <row r="27" spans="1:14" ht="14.55" customHeight="1" thickBot="1" x14ac:dyDescent="0.35">
      <c r="A27" s="616" t="s">
        <v>28</v>
      </c>
      <c r="B27" s="23"/>
      <c r="C27" s="393"/>
      <c r="D27" s="24" t="s">
        <v>59</v>
      </c>
      <c r="F27" s="616" t="s">
        <v>28</v>
      </c>
      <c r="G27" s="38"/>
      <c r="H27" s="26"/>
      <c r="I27" s="27"/>
      <c r="K27" s="616" t="s">
        <v>28</v>
      </c>
      <c r="L27" s="23"/>
      <c r="M27" s="26"/>
      <c r="N27" s="27"/>
    </row>
    <row r="28" spans="1:14" ht="38.549999999999997" customHeight="1" thickBot="1" x14ac:dyDescent="0.35">
      <c r="A28" s="617"/>
      <c r="B28" s="23"/>
      <c r="C28" s="393"/>
      <c r="D28" s="24" t="s">
        <v>60</v>
      </c>
      <c r="F28" s="617"/>
      <c r="G28" s="23"/>
      <c r="H28" s="393"/>
      <c r="I28" s="24" t="s">
        <v>60</v>
      </c>
      <c r="K28" s="617"/>
      <c r="L28" s="25"/>
      <c r="M28" s="26"/>
      <c r="N28" s="27"/>
    </row>
    <row r="29" spans="1:14" ht="15" thickBot="1" x14ac:dyDescent="0.35">
      <c r="A29" s="611" t="s">
        <v>22</v>
      </c>
      <c r="B29" s="23"/>
      <c r="C29" s="393"/>
      <c r="D29" s="24" t="s">
        <v>61</v>
      </c>
      <c r="F29" s="611" t="s">
        <v>22</v>
      </c>
      <c r="G29" s="23"/>
      <c r="H29" s="393"/>
      <c r="I29" s="24" t="s">
        <v>61</v>
      </c>
      <c r="K29" s="611" t="s">
        <v>22</v>
      </c>
      <c r="L29" s="23"/>
      <c r="M29" s="393"/>
      <c r="N29" s="24" t="s">
        <v>61</v>
      </c>
    </row>
    <row r="30" spans="1:14" ht="15" thickBot="1" x14ac:dyDescent="0.35">
      <c r="A30" s="612"/>
      <c r="B30" s="23"/>
      <c r="C30" s="393"/>
      <c r="D30" s="24" t="s">
        <v>62</v>
      </c>
      <c r="F30" s="612"/>
      <c r="G30" s="23"/>
      <c r="H30" s="393"/>
      <c r="I30" s="24" t="s">
        <v>62</v>
      </c>
      <c r="K30" s="612"/>
      <c r="L30" s="23"/>
      <c r="M30" s="393"/>
      <c r="N30" s="24" t="s">
        <v>62</v>
      </c>
    </row>
    <row r="31" spans="1:14" ht="15" thickBot="1" x14ac:dyDescent="0.35">
      <c r="A31" s="612"/>
      <c r="B31" s="23"/>
      <c r="C31" s="393"/>
      <c r="D31" s="24" t="s">
        <v>15</v>
      </c>
      <c r="F31" s="612"/>
      <c r="G31" s="23"/>
      <c r="H31" s="393"/>
      <c r="I31" s="24" t="s">
        <v>15</v>
      </c>
      <c r="K31" s="612"/>
      <c r="L31" s="23"/>
      <c r="M31" s="393"/>
      <c r="N31" s="24" t="s">
        <v>15</v>
      </c>
    </row>
    <row r="32" spans="1:14" ht="33" customHeight="1" thickBot="1" x14ac:dyDescent="0.35">
      <c r="A32" s="31" t="s">
        <v>63</v>
      </c>
      <c r="B32" s="32"/>
      <c r="C32" s="393"/>
      <c r="D32" s="24" t="s">
        <v>64</v>
      </c>
      <c r="F32" s="31" t="s">
        <v>63</v>
      </c>
      <c r="G32" s="32"/>
      <c r="H32" s="393"/>
      <c r="I32" s="24" t="s">
        <v>64</v>
      </c>
      <c r="K32" s="39" t="s">
        <v>63</v>
      </c>
      <c r="L32" s="32"/>
      <c r="M32" s="393"/>
      <c r="N32" s="24" t="s">
        <v>64</v>
      </c>
    </row>
    <row r="33" spans="1:14" ht="14.55" customHeight="1" thickBot="1" x14ac:dyDescent="0.35">
      <c r="A33" s="611" t="s">
        <v>65</v>
      </c>
      <c r="B33" s="33"/>
      <c r="C33" s="393"/>
      <c r="D33" s="24" t="s">
        <v>66</v>
      </c>
      <c r="F33" s="611" t="s">
        <v>65</v>
      </c>
      <c r="G33" s="33"/>
      <c r="H33" s="393"/>
      <c r="I33" s="24" t="s">
        <v>66</v>
      </c>
      <c r="K33" s="611" t="s">
        <v>65</v>
      </c>
      <c r="L33" s="33"/>
      <c r="M33" s="393"/>
      <c r="N33" s="24" t="s">
        <v>66</v>
      </c>
    </row>
    <row r="34" spans="1:14" ht="15" thickBot="1" x14ac:dyDescent="0.35">
      <c r="A34" s="612"/>
      <c r="B34" s="23"/>
      <c r="C34" s="393"/>
      <c r="D34" s="24" t="s">
        <v>67</v>
      </c>
      <c r="F34" s="612"/>
      <c r="G34" s="23"/>
      <c r="H34" s="393"/>
      <c r="I34" s="24" t="s">
        <v>67</v>
      </c>
      <c r="K34" s="612"/>
      <c r="L34" s="23"/>
      <c r="M34" s="393"/>
      <c r="N34" s="24" t="s">
        <v>67</v>
      </c>
    </row>
    <row r="35" spans="1:14" ht="15" thickBot="1" x14ac:dyDescent="0.35">
      <c r="A35" s="613"/>
      <c r="B35" s="23"/>
      <c r="C35" s="393"/>
      <c r="D35" s="24" t="s">
        <v>68</v>
      </c>
      <c r="F35" s="613"/>
      <c r="G35" s="23"/>
      <c r="H35" s="393"/>
      <c r="I35" s="24" t="s">
        <v>68</v>
      </c>
      <c r="K35" s="613"/>
      <c r="L35" s="23"/>
      <c r="M35" s="393"/>
      <c r="N35" s="24" t="s">
        <v>68</v>
      </c>
    </row>
    <row r="36" spans="1:14" ht="15" thickBot="1" x14ac:dyDescent="0.35">
      <c r="A36" s="618" t="s">
        <v>3</v>
      </c>
      <c r="B36" s="23"/>
      <c r="C36" s="393"/>
      <c r="D36" s="24" t="s">
        <v>69</v>
      </c>
      <c r="F36" s="618" t="s">
        <v>3</v>
      </c>
      <c r="G36" s="23"/>
      <c r="H36" s="393"/>
      <c r="I36" s="24" t="s">
        <v>69</v>
      </c>
      <c r="K36" s="618" t="s">
        <v>3</v>
      </c>
      <c r="L36" s="23"/>
      <c r="M36" s="393"/>
      <c r="N36" s="24" t="s">
        <v>69</v>
      </c>
    </row>
    <row r="37" spans="1:14" ht="15" thickBot="1" x14ac:dyDescent="0.35">
      <c r="A37" s="619"/>
      <c r="B37" s="34"/>
      <c r="C37" s="393"/>
      <c r="D37" s="35" t="s">
        <v>70</v>
      </c>
      <c r="F37" s="619"/>
      <c r="G37" s="34"/>
      <c r="H37" s="393"/>
      <c r="I37" s="35" t="s">
        <v>74</v>
      </c>
      <c r="K37" s="619"/>
      <c r="L37" s="34"/>
      <c r="M37" s="393"/>
      <c r="N37" s="35" t="s">
        <v>70</v>
      </c>
    </row>
    <row r="39" spans="1:14" ht="15" thickBot="1" x14ac:dyDescent="0.35">
      <c r="A39" s="16"/>
      <c r="B39" s="40"/>
      <c r="F39" s="16"/>
      <c r="G39" s="16"/>
      <c r="H39" s="36"/>
      <c r="K39" s="16"/>
      <c r="L39" s="40"/>
      <c r="M39" s="36"/>
    </row>
    <row r="40" spans="1:14" s="21" customFormat="1" ht="29.4" thickBot="1" x14ac:dyDescent="0.35">
      <c r="A40" s="17"/>
      <c r="B40" s="37" t="s">
        <v>75</v>
      </c>
      <c r="C40" s="392" t="s">
        <v>52</v>
      </c>
      <c r="D40" s="20" t="s">
        <v>53</v>
      </c>
      <c r="F40" s="17"/>
      <c r="G40" s="18" t="s">
        <v>76</v>
      </c>
      <c r="H40" s="19" t="s">
        <v>52</v>
      </c>
      <c r="I40" s="20" t="s">
        <v>53</v>
      </c>
      <c r="K40" s="17"/>
      <c r="L40" s="18" t="s">
        <v>77</v>
      </c>
      <c r="M40" s="19" t="s">
        <v>52</v>
      </c>
      <c r="N40" s="20" t="s">
        <v>53</v>
      </c>
    </row>
    <row r="41" spans="1:14" ht="15" thickBot="1" x14ac:dyDescent="0.35">
      <c r="A41" s="616" t="s">
        <v>22</v>
      </c>
      <c r="B41" s="23"/>
      <c r="C41" s="393"/>
      <c r="D41" s="41" t="s">
        <v>62</v>
      </c>
      <c r="F41" s="616" t="s">
        <v>22</v>
      </c>
      <c r="G41" s="23"/>
      <c r="H41" s="26"/>
      <c r="I41" s="27"/>
      <c r="K41" s="616" t="s">
        <v>22</v>
      </c>
      <c r="L41" s="23"/>
      <c r="M41" s="26"/>
      <c r="N41" s="42"/>
    </row>
    <row r="42" spans="1:14" ht="15" thickBot="1" x14ac:dyDescent="0.35">
      <c r="A42" s="617"/>
      <c r="B42" s="23"/>
      <c r="C42" s="393"/>
      <c r="D42" s="41" t="s">
        <v>15</v>
      </c>
      <c r="F42" s="622"/>
      <c r="G42" s="23"/>
      <c r="H42" s="393"/>
      <c r="I42" s="24" t="s">
        <v>15</v>
      </c>
      <c r="K42" s="622"/>
      <c r="L42" s="23"/>
      <c r="M42" s="26"/>
      <c r="N42" s="42"/>
    </row>
    <row r="43" spans="1:14" ht="14.55" customHeight="1" thickBot="1" x14ac:dyDescent="0.35">
      <c r="A43" s="31" t="s">
        <v>63</v>
      </c>
      <c r="B43" s="32"/>
      <c r="C43" s="393"/>
      <c r="D43" s="41" t="s">
        <v>64</v>
      </c>
      <c r="F43" s="31" t="s">
        <v>63</v>
      </c>
      <c r="G43" s="32"/>
      <c r="H43" s="393"/>
      <c r="I43" s="24" t="s">
        <v>64</v>
      </c>
      <c r="K43" s="39" t="s">
        <v>63</v>
      </c>
      <c r="L43" s="32"/>
      <c r="M43" s="393"/>
      <c r="N43" s="41" t="s">
        <v>64</v>
      </c>
    </row>
    <row r="44" spans="1:14" ht="15" thickBot="1" x14ac:dyDescent="0.35">
      <c r="A44" s="611" t="s">
        <v>65</v>
      </c>
      <c r="B44" s="33"/>
      <c r="C44" s="393"/>
      <c r="D44" s="43" t="s">
        <v>66</v>
      </c>
      <c r="F44" s="611" t="s">
        <v>65</v>
      </c>
      <c r="G44" s="44"/>
      <c r="H44" s="393"/>
      <c r="I44" s="24" t="s">
        <v>66</v>
      </c>
      <c r="K44" s="611" t="s">
        <v>65</v>
      </c>
      <c r="L44" s="33"/>
      <c r="M44" s="393"/>
      <c r="N44" s="41" t="s">
        <v>66</v>
      </c>
    </row>
    <row r="45" spans="1:14" ht="14.55" customHeight="1" thickBot="1" x14ac:dyDescent="0.35">
      <c r="A45" s="612"/>
      <c r="B45" s="23"/>
      <c r="C45" s="393"/>
      <c r="D45" s="41" t="s">
        <v>67</v>
      </c>
      <c r="F45" s="612"/>
      <c r="G45" s="23"/>
      <c r="H45" s="393"/>
      <c r="I45" s="24" t="s">
        <v>67</v>
      </c>
      <c r="K45" s="612"/>
      <c r="L45" s="23"/>
      <c r="M45" s="393"/>
      <c r="N45" s="41" t="s">
        <v>67</v>
      </c>
    </row>
    <row r="46" spans="1:14" ht="15" thickBot="1" x14ac:dyDescent="0.35">
      <c r="A46" s="613"/>
      <c r="B46" s="23"/>
      <c r="C46" s="393"/>
      <c r="D46" s="41" t="s">
        <v>68</v>
      </c>
      <c r="F46" s="613"/>
      <c r="G46" s="23"/>
      <c r="H46" s="393"/>
      <c r="I46" s="24" t="s">
        <v>68</v>
      </c>
      <c r="K46" s="613"/>
      <c r="L46" s="23"/>
      <c r="M46" s="393"/>
      <c r="N46" s="41" t="s">
        <v>68</v>
      </c>
    </row>
    <row r="47" spans="1:14" ht="14.55" customHeight="1" thickBot="1" x14ac:dyDescent="0.35">
      <c r="A47" s="618" t="s">
        <v>3</v>
      </c>
      <c r="B47" s="23"/>
      <c r="C47" s="393"/>
      <c r="D47" s="41" t="s">
        <v>69</v>
      </c>
      <c r="F47" s="611" t="s">
        <v>3</v>
      </c>
      <c r="G47" s="23"/>
      <c r="H47" s="393"/>
      <c r="I47" s="24" t="s">
        <v>69</v>
      </c>
      <c r="K47" s="618" t="s">
        <v>3</v>
      </c>
      <c r="L47" s="23"/>
      <c r="M47" s="393"/>
      <c r="N47" s="41" t="s">
        <v>69</v>
      </c>
    </row>
    <row r="48" spans="1:14" ht="15" thickBot="1" x14ac:dyDescent="0.35">
      <c r="A48" s="619"/>
      <c r="B48" s="34"/>
      <c r="C48" s="393"/>
      <c r="D48" s="45" t="s">
        <v>70</v>
      </c>
      <c r="F48" s="613"/>
      <c r="G48" s="34"/>
      <c r="H48" s="393"/>
      <c r="I48" s="35" t="s">
        <v>70</v>
      </c>
      <c r="K48" s="619"/>
      <c r="L48" s="34"/>
      <c r="M48" s="393"/>
      <c r="N48" s="45" t="s">
        <v>70</v>
      </c>
    </row>
    <row r="50" spans="1:14" ht="15" thickBot="1" x14ac:dyDescent="0.35"/>
    <row r="51" spans="1:14" s="21" customFormat="1" ht="32.549999999999997" customHeight="1" thickBot="1" x14ac:dyDescent="0.35">
      <c r="A51" s="17"/>
      <c r="B51" s="18" t="s">
        <v>78</v>
      </c>
      <c r="C51" s="392" t="s">
        <v>52</v>
      </c>
      <c r="D51" s="20" t="s">
        <v>53</v>
      </c>
      <c r="F51" s="17"/>
      <c r="G51" s="37" t="s">
        <v>79</v>
      </c>
      <c r="H51" s="392" t="s">
        <v>52</v>
      </c>
      <c r="I51" s="20" t="s">
        <v>53</v>
      </c>
      <c r="K51" s="17"/>
      <c r="L51" s="18" t="s">
        <v>80</v>
      </c>
      <c r="M51" s="19" t="s">
        <v>52</v>
      </c>
      <c r="N51" s="20" t="s">
        <v>53</v>
      </c>
    </row>
    <row r="52" spans="1:14" ht="45" customHeight="1" thickBot="1" x14ac:dyDescent="0.35">
      <c r="A52" s="611" t="s">
        <v>65</v>
      </c>
      <c r="B52" s="33"/>
      <c r="C52" s="393"/>
      <c r="D52" s="43" t="s">
        <v>66</v>
      </c>
      <c r="F52" s="616" t="s">
        <v>65</v>
      </c>
      <c r="G52" s="23"/>
      <c r="H52" s="393"/>
      <c r="I52" s="46" t="s">
        <v>67</v>
      </c>
      <c r="K52" s="616" t="s">
        <v>65</v>
      </c>
      <c r="L52" s="33"/>
      <c r="M52" s="26"/>
      <c r="N52" s="27"/>
    </row>
    <row r="53" spans="1:14" ht="28.95" customHeight="1" thickBot="1" x14ac:dyDescent="0.35">
      <c r="A53" s="612"/>
      <c r="B53" s="23"/>
      <c r="C53" s="393"/>
      <c r="D53" s="43" t="s">
        <v>67</v>
      </c>
      <c r="F53" s="617"/>
      <c r="G53" s="23"/>
      <c r="H53" s="393"/>
      <c r="I53" s="46" t="s">
        <v>68</v>
      </c>
      <c r="K53" s="617"/>
      <c r="L53" s="23"/>
      <c r="M53" s="393"/>
      <c r="N53" s="24" t="s">
        <v>68</v>
      </c>
    </row>
    <row r="54" spans="1:14" ht="15" thickBot="1" x14ac:dyDescent="0.35">
      <c r="A54" s="613"/>
      <c r="B54" s="23"/>
      <c r="C54" s="393"/>
      <c r="D54" s="43" t="s">
        <v>68</v>
      </c>
      <c r="F54" s="618" t="s">
        <v>3</v>
      </c>
      <c r="G54" s="23"/>
      <c r="H54" s="393"/>
      <c r="I54" s="46" t="s">
        <v>69</v>
      </c>
      <c r="K54" s="618" t="s">
        <v>3</v>
      </c>
      <c r="L54" s="23"/>
      <c r="M54" s="393"/>
      <c r="N54" s="24" t="s">
        <v>69</v>
      </c>
    </row>
    <row r="55" spans="1:14" ht="32.549999999999997" customHeight="1" thickBot="1" x14ac:dyDescent="0.35">
      <c r="A55" s="618" t="s">
        <v>3</v>
      </c>
      <c r="B55" s="23"/>
      <c r="C55" s="393"/>
      <c r="D55" s="43" t="s">
        <v>69</v>
      </c>
      <c r="F55" s="619"/>
      <c r="G55" s="34"/>
      <c r="H55" s="393"/>
      <c r="I55" s="47" t="s">
        <v>70</v>
      </c>
      <c r="K55" s="619"/>
      <c r="L55" s="34"/>
      <c r="M55" s="393"/>
      <c r="N55" s="35" t="s">
        <v>70</v>
      </c>
    </row>
    <row r="56" spans="1:14" ht="15" thickBot="1" x14ac:dyDescent="0.35">
      <c r="A56" s="619"/>
      <c r="B56" s="34"/>
      <c r="C56" s="393"/>
      <c r="D56" s="48" t="s">
        <v>70</v>
      </c>
    </row>
    <row r="57" spans="1:14" x14ac:dyDescent="0.3">
      <c r="A57" s="49"/>
      <c r="B57" s="23"/>
      <c r="D57" s="32"/>
      <c r="F57" s="49"/>
      <c r="G57" s="23"/>
      <c r="I57" s="23"/>
      <c r="K57" s="50"/>
      <c r="L57" s="29"/>
    </row>
    <row r="58" spans="1:14" ht="15" thickBot="1" x14ac:dyDescent="0.35"/>
    <row r="59" spans="1:14" s="21" customFormat="1" ht="29.55" customHeight="1" thickBot="1" x14ac:dyDescent="0.35">
      <c r="A59" s="17"/>
      <c r="B59" s="18" t="s">
        <v>81</v>
      </c>
      <c r="C59" s="19" t="s">
        <v>52</v>
      </c>
      <c r="D59" s="20" t="s">
        <v>53</v>
      </c>
      <c r="F59" s="51"/>
      <c r="G59" s="18" t="s">
        <v>82</v>
      </c>
      <c r="H59" s="19" t="s">
        <v>52</v>
      </c>
      <c r="I59" s="20" t="s">
        <v>53</v>
      </c>
    </row>
    <row r="60" spans="1:14" x14ac:dyDescent="0.3">
      <c r="A60" s="616" t="s">
        <v>83</v>
      </c>
      <c r="B60" s="33"/>
      <c r="C60" s="26"/>
      <c r="D60" s="27"/>
      <c r="F60" s="611" t="s">
        <v>65</v>
      </c>
      <c r="G60" s="33"/>
      <c r="H60" s="26"/>
      <c r="I60" s="42"/>
    </row>
    <row r="61" spans="1:14" ht="15" thickBot="1" x14ac:dyDescent="0.35">
      <c r="A61" s="617"/>
      <c r="B61" s="23"/>
      <c r="C61" s="26"/>
      <c r="D61" s="27"/>
      <c r="F61" s="612"/>
      <c r="G61" s="23"/>
      <c r="H61" s="26"/>
      <c r="I61" s="42"/>
    </row>
    <row r="62" spans="1:14" ht="15" thickBot="1" x14ac:dyDescent="0.35">
      <c r="A62" s="618" t="s">
        <v>3</v>
      </c>
      <c r="B62" s="23"/>
      <c r="C62" s="393"/>
      <c r="D62" s="24" t="s">
        <v>69</v>
      </c>
      <c r="F62" s="613"/>
      <c r="G62" s="23"/>
      <c r="H62" s="26"/>
      <c r="I62" s="42"/>
    </row>
    <row r="63" spans="1:14" ht="19.2" thickBot="1" x14ac:dyDescent="0.35">
      <c r="A63" s="619"/>
      <c r="B63" s="34"/>
      <c r="C63" s="393"/>
      <c r="D63" s="35" t="s">
        <v>70</v>
      </c>
      <c r="F63" s="52" t="s">
        <v>3</v>
      </c>
      <c r="G63" s="34"/>
      <c r="H63" s="393"/>
      <c r="I63" s="45" t="s">
        <v>70</v>
      </c>
    </row>
    <row r="64" spans="1:14" ht="14.55" customHeight="1" x14ac:dyDescent="0.3"/>
    <row r="66" ht="28.5" customHeight="1" x14ac:dyDescent="0.3"/>
  </sheetData>
  <mergeCells count="49">
    <mergeCell ref="B1:D1"/>
    <mergeCell ref="A60:A61"/>
    <mergeCell ref="F60:F62"/>
    <mergeCell ref="A62:A63"/>
    <mergeCell ref="A47:A48"/>
    <mergeCell ref="F47:F48"/>
    <mergeCell ref="A41:A42"/>
    <mergeCell ref="F41:F42"/>
    <mergeCell ref="A27:A28"/>
    <mergeCell ref="F27:F28"/>
    <mergeCell ref="A12:A14"/>
    <mergeCell ref="F12:F14"/>
    <mergeCell ref="B3:D3"/>
    <mergeCell ref="B5:D5"/>
    <mergeCell ref="B6:D6"/>
    <mergeCell ref="K47:K48"/>
    <mergeCell ref="A52:A54"/>
    <mergeCell ref="F52:F53"/>
    <mergeCell ref="K52:K53"/>
    <mergeCell ref="F54:F55"/>
    <mergeCell ref="K54:K55"/>
    <mergeCell ref="A55:A56"/>
    <mergeCell ref="K41:K42"/>
    <mergeCell ref="A44:A46"/>
    <mergeCell ref="F44:F46"/>
    <mergeCell ref="K44:K46"/>
    <mergeCell ref="A33:A35"/>
    <mergeCell ref="F33:F35"/>
    <mergeCell ref="K33:K35"/>
    <mergeCell ref="A36:A37"/>
    <mergeCell ref="F36:F37"/>
    <mergeCell ref="K36:K37"/>
    <mergeCell ref="K27:K28"/>
    <mergeCell ref="A29:A31"/>
    <mergeCell ref="F29:F31"/>
    <mergeCell ref="K29:K31"/>
    <mergeCell ref="A19:A21"/>
    <mergeCell ref="F19:F21"/>
    <mergeCell ref="K19:K21"/>
    <mergeCell ref="A22:A23"/>
    <mergeCell ref="F22:F23"/>
    <mergeCell ref="K22:K23"/>
    <mergeCell ref="K12:K14"/>
    <mergeCell ref="A15:A17"/>
    <mergeCell ref="F15:F17"/>
    <mergeCell ref="K15:K17"/>
    <mergeCell ref="K10:K11"/>
    <mergeCell ref="A10:A11"/>
    <mergeCell ref="F10:F11"/>
  </mergeCells>
  <dataValidations count="2">
    <dataValidation type="list" allowBlank="1" showInputMessage="1" showErrorMessage="1" promptTitle="Auswahl" prompt="Bitte wählen Sie aus." sqref="H57 M52:M55 H52:H55 C52:C57 M41:M48 H41:H48 C41:C48 M27:M37 H27:H37 C27:C37 C60:C63 C10:C23 M10:M23 H10:H23 H59:H63 M57" xr:uid="{3BE04EEB-77D2-4176-BBFD-B9C370502CE7}">
      <formula1>Auswahl</formula1>
    </dataValidation>
    <dataValidation allowBlank="1" showInputMessage="1" showErrorMessage="1" promptTitle="Auswahl" sqref="C9 H9 M9 C26 H26 M26 M40 H40 C40 C51 H59 H51 M51 C59" xr:uid="{9E35D2A0-EA9D-4E4B-A3AF-296F8BCFFD41}"/>
  </dataValidations>
  <pageMargins left="0.7" right="0.7" top="0.78740157499999996" bottom="0.78740157499999996"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id="{917DFC39-7D19-4C41-808F-A2C2022C8783}">
            <xm:f>NOT(ISERROR(SEARCH("gleichwichtig",C9)))</xm:f>
            <xm:f>"gleichwichtig"</xm:f>
            <x14:dxf>
              <fill>
                <patternFill>
                  <bgColor theme="2" tint="-9.9948118533890809E-2"/>
                </patternFill>
              </fill>
            </x14:dxf>
          </x14:cfRule>
          <x14:cfRule type="containsText" priority="2" operator="containsText" id="{C72D9D66-12B0-4DEE-985C-123BAA36AD57}">
            <xm:f>NOT(ISERROR(SEARCH("weniger wichtig",C9)))</xm:f>
            <xm:f>"weniger wichtig"</xm:f>
            <x14:dxf>
              <fill>
                <patternFill>
                  <bgColor theme="5" tint="0.39994506668294322"/>
                </patternFill>
              </fill>
            </x14:dxf>
          </x14:cfRule>
          <x14:cfRule type="containsText" priority="3" operator="containsText" id="{2911CBEF-D85A-48C9-A700-828BB0061A3C}">
            <xm:f>NOT(ISERROR(SEARCH("wichtiger",C9)))</xm:f>
            <xm:f>"wichtiger"</xm:f>
            <x14:dxf>
              <font>
                <color auto="1"/>
              </font>
              <fill>
                <patternFill>
                  <bgColor theme="9" tint="0.39994506668294322"/>
                </patternFill>
              </fill>
            </x14:dxf>
          </x14:cfRule>
          <xm:sqref>C9:C23 H9:H23 M9:M23 C26:C37 H26:H37 M26:M37 C40:C48 H40:H48 M40:M48 H51:H55 M51:M55 C51:C57 H57 M57 C59:C63 H59:H63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3FC26-4A41-47B9-92E8-D6CBCFBA5F1A}">
  <sheetPr>
    <tabColor theme="0" tint="-0.499984740745262"/>
  </sheetPr>
  <dimension ref="A1:W24"/>
  <sheetViews>
    <sheetView zoomScale="90" zoomScaleNormal="90" workbookViewId="0">
      <selection activeCell="V9" sqref="V9"/>
    </sheetView>
  </sheetViews>
  <sheetFormatPr baseColWidth="10" defaultRowHeight="14.4" x14ac:dyDescent="0.3"/>
  <cols>
    <col min="2" max="2" width="40.6640625" customWidth="1"/>
    <col min="22" max="22" width="18.88671875" customWidth="1"/>
  </cols>
  <sheetData>
    <row r="1" spans="1:23" ht="21" x14ac:dyDescent="0.4">
      <c r="A1" s="641" t="s">
        <v>353</v>
      </c>
      <c r="B1" s="642"/>
      <c r="C1" s="642"/>
      <c r="D1" s="643"/>
    </row>
    <row r="2" spans="1:23" ht="15" thickBot="1" x14ac:dyDescent="0.35"/>
    <row r="3" spans="1:23" ht="87" thickBot="1" x14ac:dyDescent="0.35">
      <c r="B3" s="53" t="s">
        <v>84</v>
      </c>
      <c r="C3" s="647" t="s">
        <v>35</v>
      </c>
      <c r="D3" s="648"/>
      <c r="E3" s="649"/>
      <c r="F3" s="650" t="s">
        <v>28</v>
      </c>
      <c r="G3" s="651"/>
      <c r="H3" s="651"/>
      <c r="I3" s="650" t="s">
        <v>22</v>
      </c>
      <c r="J3" s="651"/>
      <c r="K3" s="651"/>
      <c r="L3" s="55" t="s">
        <v>13</v>
      </c>
      <c r="M3" s="652" t="s">
        <v>65</v>
      </c>
      <c r="N3" s="652"/>
      <c r="O3" s="653"/>
      <c r="P3" s="654" t="s">
        <v>3</v>
      </c>
      <c r="Q3" s="652"/>
      <c r="V3" s="394" t="s">
        <v>85</v>
      </c>
      <c r="W3" s="394"/>
    </row>
    <row r="4" spans="1:23" ht="111" thickBot="1" x14ac:dyDescent="0.35">
      <c r="B4" s="54" t="s">
        <v>86</v>
      </c>
      <c r="C4" s="30" t="s">
        <v>34</v>
      </c>
      <c r="D4" s="56" t="s">
        <v>33</v>
      </c>
      <c r="E4" s="56" t="s">
        <v>29</v>
      </c>
      <c r="F4" s="57" t="s">
        <v>370</v>
      </c>
      <c r="G4" s="58" t="s">
        <v>371</v>
      </c>
      <c r="H4" s="58" t="s">
        <v>372</v>
      </c>
      <c r="I4" s="57" t="s">
        <v>373</v>
      </c>
      <c r="J4" s="58" t="s">
        <v>374</v>
      </c>
      <c r="K4" s="58" t="s">
        <v>15</v>
      </c>
      <c r="L4" s="57" t="s">
        <v>13</v>
      </c>
      <c r="M4" s="58" t="s">
        <v>10</v>
      </c>
      <c r="N4" s="58" t="s">
        <v>9</v>
      </c>
      <c r="O4" s="58" t="s">
        <v>6</v>
      </c>
      <c r="P4" s="57" t="s">
        <v>2</v>
      </c>
      <c r="Q4" s="58" t="s">
        <v>1</v>
      </c>
      <c r="R4" s="59" t="s">
        <v>87</v>
      </c>
      <c r="S4" s="59" t="s">
        <v>88</v>
      </c>
      <c r="V4" s="395" t="s">
        <v>45</v>
      </c>
      <c r="W4" s="394">
        <v>2</v>
      </c>
    </row>
    <row r="5" spans="1:23" ht="14.55" customHeight="1" x14ac:dyDescent="0.3">
      <c r="A5" s="609" t="s">
        <v>35</v>
      </c>
      <c r="B5" s="60" t="s">
        <v>34</v>
      </c>
      <c r="C5" s="61">
        <v>1</v>
      </c>
      <c r="D5" s="62" t="e">
        <f>VLOOKUP('III. Personalisierte Gewichtung'!C10,'III. Ergebnis pers. Gewichtung '!V4:W6,2,FALSE)</f>
        <v>#N/A</v>
      </c>
      <c r="E5" s="62" t="e">
        <f>VLOOKUP('III. Personalisierte Gewichtung'!C11,'III. Ergebnis pers. Gewichtung '!V4:W6,2,FALSE)</f>
        <v>#N/A</v>
      </c>
      <c r="F5" s="62" t="e">
        <f>VLOOKUP('III. Personalisierte Gewichtung'!C12,'III. Ergebnis pers. Gewichtung '!V4:W6,2,FALSE)</f>
        <v>#N/A</v>
      </c>
      <c r="G5" s="62" t="e">
        <f>VLOOKUP('III. Personalisierte Gewichtung'!C13,'III. Ergebnis pers. Gewichtung '!V4:W6,2,FALSE)</f>
        <v>#N/A</v>
      </c>
      <c r="H5" s="62" t="e">
        <f>VLOOKUP('III. Personalisierte Gewichtung'!C14,'III. Ergebnis pers. Gewichtung '!V4:W6,2,FALSE)</f>
        <v>#N/A</v>
      </c>
      <c r="I5" s="62" t="e">
        <f>VLOOKUP('III. Personalisierte Gewichtung'!C15,'III. Ergebnis pers. Gewichtung '!V4:W6,2,FALSE)</f>
        <v>#N/A</v>
      </c>
      <c r="J5" s="62" t="e">
        <f>VLOOKUP('III. Personalisierte Gewichtung'!C16,'III. Ergebnis pers. Gewichtung '!V4:W6,2,FALSE)</f>
        <v>#N/A</v>
      </c>
      <c r="K5" s="62" t="e">
        <f>VLOOKUP('III. Personalisierte Gewichtung'!C17,'III. Ergebnis pers. Gewichtung '!V4:W6,2,FALSE)</f>
        <v>#N/A</v>
      </c>
      <c r="L5" s="62" t="e">
        <f>VLOOKUP('III. Personalisierte Gewichtung'!C18,'III. Ergebnis pers. Gewichtung '!V4:W6,2,FALSE)</f>
        <v>#N/A</v>
      </c>
      <c r="M5" s="62" t="e">
        <f>VLOOKUP('III. Personalisierte Gewichtung'!C19,'III. Ergebnis pers. Gewichtung '!V4:W6,2,FALSE)</f>
        <v>#N/A</v>
      </c>
      <c r="N5" s="62" t="e">
        <f>VLOOKUP('III. Personalisierte Gewichtung'!C20,'III. Ergebnis pers. Gewichtung '!V4:W6,2,FALSE)</f>
        <v>#N/A</v>
      </c>
      <c r="O5" s="62" t="e">
        <f>VLOOKUP('III. Personalisierte Gewichtung'!C21,'III. Ergebnis pers. Gewichtung '!V4:W6,2,FALSE)</f>
        <v>#N/A</v>
      </c>
      <c r="P5" s="62" t="e">
        <f>VLOOKUP('III. Personalisierte Gewichtung'!C22,'III. Ergebnis pers. Gewichtung '!V4:W6,2,FALSE)</f>
        <v>#N/A</v>
      </c>
      <c r="Q5" s="62" t="e">
        <f>VLOOKUP('III. Personalisierte Gewichtung'!C23,'III. Ergebnis pers. Gewichtung '!V4:W6,2,FALSE)</f>
        <v>#N/A</v>
      </c>
      <c r="R5" s="63" t="e">
        <f t="shared" ref="R5:R19" si="0">SUM(C5:Q5)</f>
        <v>#N/A</v>
      </c>
      <c r="S5" s="63" t="e">
        <f>R5/$R$20*100</f>
        <v>#N/A</v>
      </c>
      <c r="V5" s="396" t="s">
        <v>48</v>
      </c>
      <c r="W5" s="394">
        <v>0.5</v>
      </c>
    </row>
    <row r="6" spans="1:23" x14ac:dyDescent="0.3">
      <c r="A6" s="610"/>
      <c r="B6" s="64" t="s">
        <v>33</v>
      </c>
      <c r="C6" s="65" t="e">
        <f>1/D5</f>
        <v>#N/A</v>
      </c>
      <c r="D6" s="61">
        <v>1</v>
      </c>
      <c r="E6" s="62" t="e">
        <f>VLOOKUP('III. Personalisierte Gewichtung'!H11,'III. Ergebnis pers. Gewichtung '!V4:W6,2,FALSE)</f>
        <v>#N/A</v>
      </c>
      <c r="F6" s="62" t="e">
        <f>VLOOKUP('III. Personalisierte Gewichtung'!H12,'III. Ergebnis pers. Gewichtung '!V4:W6,2,FALSE)</f>
        <v>#N/A</v>
      </c>
      <c r="G6" s="62" t="e">
        <f>VLOOKUP('III. Personalisierte Gewichtung'!H13,'III. Ergebnis pers. Gewichtung '!V4:W6,2,FALSE)</f>
        <v>#N/A</v>
      </c>
      <c r="H6" s="62" t="e">
        <f>VLOOKUP('III. Personalisierte Gewichtung'!H14,'III. Ergebnis pers. Gewichtung '!V4:W6,2,FALSE)</f>
        <v>#N/A</v>
      </c>
      <c r="I6" s="62" t="e">
        <f>VLOOKUP('III. Personalisierte Gewichtung'!H15,'III. Ergebnis pers. Gewichtung '!V4:W6,2,FALSE)</f>
        <v>#N/A</v>
      </c>
      <c r="J6" s="62" t="e">
        <f>VLOOKUP('III. Personalisierte Gewichtung'!H16,'III. Ergebnis pers. Gewichtung '!V4:W6,2,FALSE)</f>
        <v>#N/A</v>
      </c>
      <c r="K6" s="62" t="e">
        <f>VLOOKUP('III. Personalisierte Gewichtung'!H17,'III. Ergebnis pers. Gewichtung '!V4:W6,2,FALSE)</f>
        <v>#N/A</v>
      </c>
      <c r="L6" s="62" t="e">
        <f>VLOOKUP('III. Personalisierte Gewichtung'!H18,'III. Ergebnis pers. Gewichtung '!V4:W6,2,FALSE)</f>
        <v>#N/A</v>
      </c>
      <c r="M6" s="62" t="e">
        <f>VLOOKUP('III. Personalisierte Gewichtung'!H19,'III. Ergebnis pers. Gewichtung '!V4:W6,2,FALSE)</f>
        <v>#N/A</v>
      </c>
      <c r="N6" s="62" t="e">
        <f>VLOOKUP('III. Personalisierte Gewichtung'!H20,'III. Ergebnis pers. Gewichtung '!V4:W6,2,FALSE)</f>
        <v>#N/A</v>
      </c>
      <c r="O6" s="62" t="e">
        <f>VLOOKUP('III. Personalisierte Gewichtung'!H21,'III. Ergebnis pers. Gewichtung '!V4:W6,2,FALSE)</f>
        <v>#N/A</v>
      </c>
      <c r="P6" s="62" t="e">
        <f>VLOOKUP('III. Personalisierte Gewichtung'!H22,'III. Ergebnis pers. Gewichtung '!V4:W6,2,FALSE)</f>
        <v>#N/A</v>
      </c>
      <c r="Q6" s="62" t="e">
        <f>VLOOKUP('III. Personalisierte Gewichtung'!H23,'III. Ergebnis pers. Gewichtung '!V4:W6,2,FALSE)</f>
        <v>#N/A</v>
      </c>
      <c r="R6" s="63" t="e">
        <f t="shared" si="0"/>
        <v>#N/A</v>
      </c>
      <c r="S6" s="63" t="e">
        <f t="shared" ref="S6:S19" si="1">R6/$R$20*100</f>
        <v>#N/A</v>
      </c>
      <c r="V6" s="396" t="s">
        <v>46</v>
      </c>
      <c r="W6" s="394">
        <v>1</v>
      </c>
    </row>
    <row r="7" spans="1:23" ht="15" thickBot="1" x14ac:dyDescent="0.35">
      <c r="A7" s="655"/>
      <c r="B7" s="66" t="s">
        <v>29</v>
      </c>
      <c r="C7" s="65" t="e">
        <f>1/E5</f>
        <v>#N/A</v>
      </c>
      <c r="D7" s="65" t="e">
        <f>1/E6</f>
        <v>#N/A</v>
      </c>
      <c r="E7" s="61">
        <v>1</v>
      </c>
      <c r="F7" s="62" t="e">
        <f>VLOOKUP('III. Personalisierte Gewichtung'!M12,'III. Ergebnis pers. Gewichtung '!V4:W6,2,FALSE)</f>
        <v>#N/A</v>
      </c>
      <c r="G7" s="62" t="e">
        <f>VLOOKUP('III. Personalisierte Gewichtung'!M13,'III. Ergebnis pers. Gewichtung '!V4:W6,2,FALSE)</f>
        <v>#N/A</v>
      </c>
      <c r="H7" s="62" t="e">
        <f>VLOOKUP('III. Personalisierte Gewichtung'!M14,'III. Ergebnis pers. Gewichtung '!V4:W6,2,FALSE)</f>
        <v>#N/A</v>
      </c>
      <c r="I7" s="62" t="e">
        <f>VLOOKUP('III. Personalisierte Gewichtung'!M15,'III. Ergebnis pers. Gewichtung '!V4:W6,2,FALSE)</f>
        <v>#N/A</v>
      </c>
      <c r="J7" s="62" t="e">
        <f>VLOOKUP('III. Personalisierte Gewichtung'!M16,'III. Ergebnis pers. Gewichtung '!V4:W6,2,FALSE)</f>
        <v>#N/A</v>
      </c>
      <c r="K7" s="62" t="e">
        <f>VLOOKUP('III. Personalisierte Gewichtung'!M17,'III. Ergebnis pers. Gewichtung '!V4:W6,2,FALSE)</f>
        <v>#N/A</v>
      </c>
      <c r="L7" s="62" t="e">
        <f>VLOOKUP('III. Personalisierte Gewichtung'!M18,'III. Ergebnis pers. Gewichtung '!V4:W6,2,FALSE)</f>
        <v>#N/A</v>
      </c>
      <c r="M7" s="62" t="e">
        <f>VLOOKUP('III. Personalisierte Gewichtung'!M19,'III. Ergebnis pers. Gewichtung '!V4:W6,2,FALSE)</f>
        <v>#N/A</v>
      </c>
      <c r="N7" s="62" t="e">
        <f>VLOOKUP('III. Personalisierte Gewichtung'!M20,'III. Ergebnis pers. Gewichtung '!V4:W6,2,FALSE)</f>
        <v>#N/A</v>
      </c>
      <c r="O7" s="62" t="e">
        <f>VLOOKUP('III. Personalisierte Gewichtung'!M21,'III. Ergebnis pers. Gewichtung '!V4:W6,2,FALSE)</f>
        <v>#N/A</v>
      </c>
      <c r="P7" s="62" t="e">
        <f>VLOOKUP('III. Personalisierte Gewichtung'!M22,'III. Ergebnis pers. Gewichtung '!V4:W6,2,FALSE)</f>
        <v>#N/A</v>
      </c>
      <c r="Q7" s="62" t="e">
        <f>VLOOKUP('III. Personalisierte Gewichtung'!M23,'III. Ergebnis pers. Gewichtung '!V4:W6,2,FALSE)</f>
        <v>#N/A</v>
      </c>
      <c r="R7" s="63" t="e">
        <f t="shared" si="0"/>
        <v>#N/A</v>
      </c>
      <c r="S7" s="63" t="e">
        <f t="shared" si="1"/>
        <v>#N/A</v>
      </c>
    </row>
    <row r="8" spans="1:23" x14ac:dyDescent="0.3">
      <c r="A8" s="609" t="s">
        <v>28</v>
      </c>
      <c r="B8" s="67" t="s">
        <v>370</v>
      </c>
      <c r="C8" s="65" t="e">
        <f>1/F5</f>
        <v>#N/A</v>
      </c>
      <c r="D8" s="65" t="e">
        <f>1/F6</f>
        <v>#N/A</v>
      </c>
      <c r="E8" s="65" t="e">
        <f>1/F7</f>
        <v>#N/A</v>
      </c>
      <c r="F8" s="61">
        <v>1</v>
      </c>
      <c r="G8" s="62" t="e">
        <f>VLOOKUP('III. Personalisierte Gewichtung'!C27,'III. Ergebnis pers. Gewichtung '!V4:W6,2,FALSE)</f>
        <v>#N/A</v>
      </c>
      <c r="H8" s="62" t="e">
        <f>VLOOKUP('III. Personalisierte Gewichtung'!C28,'III. Ergebnis pers. Gewichtung '!V4:W6,2,FALSE)</f>
        <v>#N/A</v>
      </c>
      <c r="I8" s="62" t="e">
        <f>VLOOKUP('III. Personalisierte Gewichtung'!C29,'III. Ergebnis pers. Gewichtung '!V4:W6,2,FALSE)</f>
        <v>#N/A</v>
      </c>
      <c r="J8" s="62" t="e">
        <f>VLOOKUP('III. Personalisierte Gewichtung'!C30,'III. Ergebnis pers. Gewichtung '!V4:W6,2,FALSE)</f>
        <v>#N/A</v>
      </c>
      <c r="K8" s="62" t="e">
        <f>VLOOKUP('III. Personalisierte Gewichtung'!C31,'III. Ergebnis pers. Gewichtung '!V4:W6,2,FALSE)</f>
        <v>#N/A</v>
      </c>
      <c r="L8" s="62" t="e">
        <f>VLOOKUP('III. Personalisierte Gewichtung'!C32,'III. Ergebnis pers. Gewichtung '!V4:W6,2,FALSE)</f>
        <v>#N/A</v>
      </c>
      <c r="M8" s="62" t="e">
        <f>VLOOKUP('III. Personalisierte Gewichtung'!C33,'III. Ergebnis pers. Gewichtung '!V4:W6,2,FALSE)</f>
        <v>#N/A</v>
      </c>
      <c r="N8" s="62" t="e">
        <f>VLOOKUP('III. Personalisierte Gewichtung'!C34,'III. Ergebnis pers. Gewichtung '!V4:W6,2,FALSE)</f>
        <v>#N/A</v>
      </c>
      <c r="O8" s="62" t="e">
        <f>VLOOKUP('III. Personalisierte Gewichtung'!C35,'III. Ergebnis pers. Gewichtung '!V4:W6,2,FALSE)</f>
        <v>#N/A</v>
      </c>
      <c r="P8" s="62" t="e">
        <f>VLOOKUP('III. Personalisierte Gewichtung'!C36,'III. Ergebnis pers. Gewichtung '!V4:W6,2,FALSE)</f>
        <v>#N/A</v>
      </c>
      <c r="Q8" s="62" t="e">
        <f>VLOOKUP('III. Personalisierte Gewichtung'!C37,'III. Ergebnis pers. Gewichtung '!V4:W6,2,FALSE)</f>
        <v>#N/A</v>
      </c>
      <c r="R8" s="63" t="e">
        <f t="shared" si="0"/>
        <v>#N/A</v>
      </c>
      <c r="S8" s="63" t="e">
        <f t="shared" si="1"/>
        <v>#N/A</v>
      </c>
    </row>
    <row r="9" spans="1:23" x14ac:dyDescent="0.3">
      <c r="A9" s="610"/>
      <c r="B9" s="68" t="s">
        <v>371</v>
      </c>
      <c r="C9" s="65" t="e">
        <f>1/G5</f>
        <v>#N/A</v>
      </c>
      <c r="D9" s="65" t="e">
        <f>1/G6</f>
        <v>#N/A</v>
      </c>
      <c r="E9" s="65" t="e">
        <f>1/G7</f>
        <v>#N/A</v>
      </c>
      <c r="F9" s="65" t="e">
        <f>1/G8</f>
        <v>#N/A</v>
      </c>
      <c r="G9" s="61">
        <v>1</v>
      </c>
      <c r="H9" s="62" t="e">
        <f>VLOOKUP('III. Personalisierte Gewichtung'!H28,'III. Ergebnis pers. Gewichtung '!V4:W6,2,FALSE)</f>
        <v>#N/A</v>
      </c>
      <c r="I9" s="62" t="e">
        <f>VLOOKUP('III. Personalisierte Gewichtung'!H29,'III. Ergebnis pers. Gewichtung '!V4:W6,2,FALSE)</f>
        <v>#N/A</v>
      </c>
      <c r="J9" s="62" t="e">
        <f>VLOOKUP('III. Personalisierte Gewichtung'!H30,'III. Ergebnis pers. Gewichtung '!V4:W6,2,FALSE)</f>
        <v>#N/A</v>
      </c>
      <c r="K9" s="62" t="e">
        <f>VLOOKUP('III. Personalisierte Gewichtung'!H31,'III. Ergebnis pers. Gewichtung '!V4:W6,2,FALSE)</f>
        <v>#N/A</v>
      </c>
      <c r="L9" s="62" t="e">
        <f>VLOOKUP('III. Personalisierte Gewichtung'!H32,'III. Ergebnis pers. Gewichtung '!V4:W6,2,FALSE)</f>
        <v>#N/A</v>
      </c>
      <c r="M9" s="62" t="e">
        <f>VLOOKUP('III. Personalisierte Gewichtung'!H33,'III. Ergebnis pers. Gewichtung '!V4:W6,2,FALSE)</f>
        <v>#N/A</v>
      </c>
      <c r="N9" s="62" t="e">
        <f>VLOOKUP('III. Personalisierte Gewichtung'!H34,'III. Ergebnis pers. Gewichtung '!V4:W6,2,FALSE)</f>
        <v>#N/A</v>
      </c>
      <c r="O9" s="62" t="e">
        <f>VLOOKUP('III. Personalisierte Gewichtung'!H35,'III. Ergebnis pers. Gewichtung '!V4:W6,2,FALSE)</f>
        <v>#N/A</v>
      </c>
      <c r="P9" s="62" t="e">
        <f>VLOOKUP('III. Personalisierte Gewichtung'!H36,'III. Ergebnis pers. Gewichtung '!V4:W6,2,FALSE)</f>
        <v>#N/A</v>
      </c>
      <c r="Q9" s="62" t="e">
        <f>VLOOKUP('III. Personalisierte Gewichtung'!H37,'III. Ergebnis pers. Gewichtung '!V4:W6,2,FALSE)</f>
        <v>#N/A</v>
      </c>
      <c r="R9" s="63" t="e">
        <f t="shared" si="0"/>
        <v>#N/A</v>
      </c>
      <c r="S9" s="63" t="e">
        <f t="shared" si="1"/>
        <v>#N/A</v>
      </c>
    </row>
    <row r="10" spans="1:23" ht="15" thickBot="1" x14ac:dyDescent="0.35">
      <c r="A10" s="610"/>
      <c r="B10" s="69" t="s">
        <v>372</v>
      </c>
      <c r="C10" s="65" t="e">
        <f>1/H5</f>
        <v>#N/A</v>
      </c>
      <c r="D10" s="65" t="e">
        <f>1/H6</f>
        <v>#N/A</v>
      </c>
      <c r="E10" s="65" t="e">
        <f>1/H7</f>
        <v>#N/A</v>
      </c>
      <c r="F10" s="65" t="e">
        <f>1/H8</f>
        <v>#N/A</v>
      </c>
      <c r="G10" s="65" t="e">
        <f>1/H9</f>
        <v>#N/A</v>
      </c>
      <c r="H10" s="61">
        <v>1</v>
      </c>
      <c r="I10" s="62" t="e">
        <f>VLOOKUP('III. Personalisierte Gewichtung'!M29,'III. Ergebnis pers. Gewichtung '!V4:W6,2,FALSE)</f>
        <v>#N/A</v>
      </c>
      <c r="J10" s="62" t="e">
        <f>VLOOKUP('III. Personalisierte Gewichtung'!M30,'III. Ergebnis pers. Gewichtung '!V4:W6,2,FALSE)</f>
        <v>#N/A</v>
      </c>
      <c r="K10" s="62" t="e">
        <f>VLOOKUP('III. Personalisierte Gewichtung'!M31,'III. Ergebnis pers. Gewichtung '!V4:W6,2,FALSE)</f>
        <v>#N/A</v>
      </c>
      <c r="L10" s="62" t="e">
        <f>VLOOKUP('III. Personalisierte Gewichtung'!M32,'III. Ergebnis pers. Gewichtung '!V4:W6,2,FALSE)</f>
        <v>#N/A</v>
      </c>
      <c r="M10" s="62" t="e">
        <f>VLOOKUP('III. Personalisierte Gewichtung'!M33,'III. Ergebnis pers. Gewichtung '!V4:W6,2,FALSE)</f>
        <v>#N/A</v>
      </c>
      <c r="N10" s="62" t="e">
        <f>VLOOKUP('III. Personalisierte Gewichtung'!M34,'III. Ergebnis pers. Gewichtung '!V4:W6,2,FALSE)</f>
        <v>#N/A</v>
      </c>
      <c r="O10" s="62" t="e">
        <f>VLOOKUP('III. Personalisierte Gewichtung'!M35,'III. Ergebnis pers. Gewichtung '!V4:W6,2,FALSE)</f>
        <v>#N/A</v>
      </c>
      <c r="P10" s="62" t="e">
        <f>VLOOKUP('III. Personalisierte Gewichtung'!M36,'III. Ergebnis pers. Gewichtung '!V4:W6,2,FALSE)</f>
        <v>#N/A</v>
      </c>
      <c r="Q10" s="62" t="e">
        <f>VLOOKUP('III. Personalisierte Gewichtung'!M37,'III. Ergebnis pers. Gewichtung '!V4:W6,2,FALSE)</f>
        <v>#N/A</v>
      </c>
      <c r="R10" s="63" t="e">
        <f t="shared" si="0"/>
        <v>#N/A</v>
      </c>
      <c r="S10" s="63" t="e">
        <f t="shared" si="1"/>
        <v>#N/A</v>
      </c>
    </row>
    <row r="11" spans="1:23" x14ac:dyDescent="0.3">
      <c r="A11" s="609" t="s">
        <v>22</v>
      </c>
      <c r="B11" s="67" t="s">
        <v>373</v>
      </c>
      <c r="C11" s="65" t="e">
        <f>1/I5</f>
        <v>#N/A</v>
      </c>
      <c r="D11" s="65" t="e">
        <f>1/I6</f>
        <v>#N/A</v>
      </c>
      <c r="E11" s="65" t="e">
        <f>1/I7</f>
        <v>#N/A</v>
      </c>
      <c r="F11" s="65" t="e">
        <f>1/I8</f>
        <v>#N/A</v>
      </c>
      <c r="G11" s="65" t="e">
        <f>1/I9</f>
        <v>#N/A</v>
      </c>
      <c r="H11" s="65" t="e">
        <f>1/I10</f>
        <v>#N/A</v>
      </c>
      <c r="I11" s="61">
        <v>1</v>
      </c>
      <c r="J11" s="62" t="e">
        <f>VLOOKUP('III. Personalisierte Gewichtung'!C41,'III. Ergebnis pers. Gewichtung '!V4:W6,2,FALSE)</f>
        <v>#N/A</v>
      </c>
      <c r="K11" s="62" t="e">
        <f>VLOOKUP('III. Personalisierte Gewichtung'!C42,'III. Ergebnis pers. Gewichtung '!V4:W6,2,FALSE)</f>
        <v>#N/A</v>
      </c>
      <c r="L11" s="62" t="e">
        <f>VLOOKUP('III. Personalisierte Gewichtung'!C43,'III. Ergebnis pers. Gewichtung '!V4:W6,2,FALSE)</f>
        <v>#N/A</v>
      </c>
      <c r="M11" s="62" t="e">
        <f>VLOOKUP('III. Personalisierte Gewichtung'!C44,'III. Ergebnis pers. Gewichtung '!V4:W6,2,FALSE)</f>
        <v>#N/A</v>
      </c>
      <c r="N11" s="62" t="e">
        <f>VLOOKUP('III. Personalisierte Gewichtung'!C45,'III. Ergebnis pers. Gewichtung '!V4:W6,2,FALSE)</f>
        <v>#N/A</v>
      </c>
      <c r="O11" s="62" t="e">
        <f>VLOOKUP('III. Personalisierte Gewichtung'!C46,'III. Ergebnis pers. Gewichtung '!V4:W6,2,FALSE)</f>
        <v>#N/A</v>
      </c>
      <c r="P11" s="62" t="e">
        <f>VLOOKUP('III. Personalisierte Gewichtung'!C47,'III. Ergebnis pers. Gewichtung '!V4:W6,2,FALSE)</f>
        <v>#N/A</v>
      </c>
      <c r="Q11" s="62" t="e">
        <f>VLOOKUP('III. Personalisierte Gewichtung'!C48,'III. Ergebnis pers. Gewichtung '!V4:W6,2,FALSE)</f>
        <v>#N/A</v>
      </c>
      <c r="R11" s="63" t="e">
        <f t="shared" si="0"/>
        <v>#N/A</v>
      </c>
      <c r="S11" s="63" t="e">
        <f t="shared" si="1"/>
        <v>#N/A</v>
      </c>
    </row>
    <row r="12" spans="1:23" x14ac:dyDescent="0.3">
      <c r="A12" s="610"/>
      <c r="B12" s="68" t="s">
        <v>374</v>
      </c>
      <c r="C12" s="65" t="e">
        <f>1/J5</f>
        <v>#N/A</v>
      </c>
      <c r="D12" s="65" t="e">
        <f>1/J6</f>
        <v>#N/A</v>
      </c>
      <c r="E12" s="65" t="e">
        <f>1/J7</f>
        <v>#N/A</v>
      </c>
      <c r="F12" s="65" t="e">
        <f>1/J8</f>
        <v>#N/A</v>
      </c>
      <c r="G12" s="65" t="e">
        <f>1/J9</f>
        <v>#N/A</v>
      </c>
      <c r="H12" s="65" t="e">
        <f>1/J10</f>
        <v>#N/A</v>
      </c>
      <c r="I12" s="65" t="e">
        <f>1/J11</f>
        <v>#N/A</v>
      </c>
      <c r="J12" s="61">
        <v>1</v>
      </c>
      <c r="K12" s="62" t="e">
        <f>VLOOKUP('III. Personalisierte Gewichtung'!H42,'III. Ergebnis pers. Gewichtung '!V4:W6,2,FALSE)</f>
        <v>#N/A</v>
      </c>
      <c r="L12" s="62" t="e">
        <f>VLOOKUP('III. Personalisierte Gewichtung'!H43,'III. Ergebnis pers. Gewichtung '!V4:W6,2,FALSE)</f>
        <v>#N/A</v>
      </c>
      <c r="M12" s="62" t="e">
        <f>VLOOKUP('III. Personalisierte Gewichtung'!H44,'III. Ergebnis pers. Gewichtung '!V4:W6,2,FALSE)</f>
        <v>#N/A</v>
      </c>
      <c r="N12" s="62" t="e">
        <f>VLOOKUP('III. Personalisierte Gewichtung'!H45,'III. Ergebnis pers. Gewichtung '!V4:W6,2,FALSE)</f>
        <v>#N/A</v>
      </c>
      <c r="O12" s="62" t="e">
        <f>VLOOKUP('III. Personalisierte Gewichtung'!H46,'III. Ergebnis pers. Gewichtung '!V4:W6,2,FALSE)</f>
        <v>#N/A</v>
      </c>
      <c r="P12" s="62" t="e">
        <f>VLOOKUP('III. Personalisierte Gewichtung'!H47,'III. Ergebnis pers. Gewichtung '!V4:W6,2,FALSE)</f>
        <v>#N/A</v>
      </c>
      <c r="Q12" s="62" t="e">
        <f>VLOOKUP('III. Personalisierte Gewichtung'!H48,'III. Ergebnis pers. Gewichtung '!V4:W6,2,FALSE)</f>
        <v>#N/A</v>
      </c>
      <c r="R12" s="63" t="e">
        <f t="shared" si="0"/>
        <v>#N/A</v>
      </c>
      <c r="S12" s="63" t="e">
        <f t="shared" si="1"/>
        <v>#N/A</v>
      </c>
    </row>
    <row r="13" spans="1:23" ht="15" thickBot="1" x14ac:dyDescent="0.35">
      <c r="A13" s="610"/>
      <c r="B13" s="69" t="s">
        <v>15</v>
      </c>
      <c r="C13" s="65" t="e">
        <f>1/K5</f>
        <v>#N/A</v>
      </c>
      <c r="D13" s="65" t="e">
        <f>1/K6</f>
        <v>#N/A</v>
      </c>
      <c r="E13" s="65" t="e">
        <f>1/K7</f>
        <v>#N/A</v>
      </c>
      <c r="F13" s="65" t="e">
        <f>1/K8</f>
        <v>#N/A</v>
      </c>
      <c r="G13" s="65" t="e">
        <f>1/K9</f>
        <v>#N/A</v>
      </c>
      <c r="H13" s="65" t="e">
        <f>1/K10</f>
        <v>#N/A</v>
      </c>
      <c r="I13" s="65" t="e">
        <f>1/K11</f>
        <v>#N/A</v>
      </c>
      <c r="J13" s="65" t="e">
        <f>1/K12</f>
        <v>#N/A</v>
      </c>
      <c r="K13" s="61">
        <v>1</v>
      </c>
      <c r="L13" s="62" t="e">
        <f>VLOOKUP('III. Personalisierte Gewichtung'!M43,'III. Ergebnis pers. Gewichtung '!V4:W6,2,FALSE)</f>
        <v>#N/A</v>
      </c>
      <c r="M13" s="62" t="e">
        <f>VLOOKUP('III. Personalisierte Gewichtung'!M44,'III. Ergebnis pers. Gewichtung '!V4:W6,2,FALSE)</f>
        <v>#N/A</v>
      </c>
      <c r="N13" s="62" t="e">
        <f>VLOOKUP('III. Personalisierte Gewichtung'!M45,'III. Ergebnis pers. Gewichtung '!V4:W6,2,FALSE)</f>
        <v>#N/A</v>
      </c>
      <c r="O13" s="62" t="e">
        <f>VLOOKUP('III. Personalisierte Gewichtung'!M46,'III. Ergebnis pers. Gewichtung '!V4:W6,2,FALSE)</f>
        <v>#N/A</v>
      </c>
      <c r="P13" s="62" t="e">
        <f>VLOOKUP('III. Personalisierte Gewichtung'!M47,'III. Ergebnis pers. Gewichtung '!V4:W6,2,FALSE)</f>
        <v>#N/A</v>
      </c>
      <c r="Q13" s="62" t="e">
        <f>VLOOKUP('III. Personalisierte Gewichtung'!M48,'III. Ergebnis pers. Gewichtung '!V4:W6,2,FALSE)</f>
        <v>#N/A</v>
      </c>
      <c r="R13" s="63" t="e">
        <f t="shared" si="0"/>
        <v>#N/A</v>
      </c>
      <c r="S13" s="63" t="e">
        <f t="shared" si="1"/>
        <v>#N/A</v>
      </c>
    </row>
    <row r="14" spans="1:23" ht="80.55" customHeight="1" thickBot="1" x14ac:dyDescent="0.35">
      <c r="A14" s="70" t="s">
        <v>13</v>
      </c>
      <c r="B14" s="71" t="s">
        <v>13</v>
      </c>
      <c r="C14" s="65" t="e">
        <f>1/L5</f>
        <v>#N/A</v>
      </c>
      <c r="D14" s="65" t="e">
        <f>1/L6</f>
        <v>#N/A</v>
      </c>
      <c r="E14" s="65" t="e">
        <f>1/L7</f>
        <v>#N/A</v>
      </c>
      <c r="F14" s="65" t="e">
        <f>1/L8</f>
        <v>#N/A</v>
      </c>
      <c r="G14" s="65" t="e">
        <f>1/L9</f>
        <v>#N/A</v>
      </c>
      <c r="H14" s="65" t="e">
        <f>1/L10</f>
        <v>#N/A</v>
      </c>
      <c r="I14" s="65" t="e">
        <f>1/L11</f>
        <v>#N/A</v>
      </c>
      <c r="J14" s="65" t="e">
        <f>1/L12</f>
        <v>#N/A</v>
      </c>
      <c r="K14" s="65" t="e">
        <f>1/L13</f>
        <v>#N/A</v>
      </c>
      <c r="L14" s="61">
        <v>1</v>
      </c>
      <c r="M14" s="62" t="e">
        <f>VLOOKUP('III. Personalisierte Gewichtung'!C52,'III. Ergebnis pers. Gewichtung '!V4:W6,2,FALSE)</f>
        <v>#N/A</v>
      </c>
      <c r="N14" s="62" t="e">
        <f>VLOOKUP('III. Personalisierte Gewichtung'!C53,'III. Ergebnis pers. Gewichtung '!V4:W6,2,FALSE)</f>
        <v>#N/A</v>
      </c>
      <c r="O14" s="62" t="e">
        <f>VLOOKUP('III. Personalisierte Gewichtung'!C54,'III. Ergebnis pers. Gewichtung '!V4:W6,2,FALSE)</f>
        <v>#N/A</v>
      </c>
      <c r="P14" s="62" t="e">
        <f>VLOOKUP('III. Personalisierte Gewichtung'!C55,'III. Ergebnis pers. Gewichtung '!V4:W6,2,FALSE)</f>
        <v>#N/A</v>
      </c>
      <c r="Q14" s="62" t="e">
        <f>VLOOKUP('III. Personalisierte Gewichtung'!C56,'III. Ergebnis pers. Gewichtung '!V4:W6,2,FALSE)</f>
        <v>#N/A</v>
      </c>
      <c r="R14" s="63" t="e">
        <f t="shared" si="0"/>
        <v>#N/A</v>
      </c>
      <c r="S14" s="63" t="e">
        <f t="shared" si="1"/>
        <v>#N/A</v>
      </c>
    </row>
    <row r="15" spans="1:23" x14ac:dyDescent="0.3">
      <c r="A15" s="644" t="s">
        <v>65</v>
      </c>
      <c r="B15" s="68" t="s">
        <v>10</v>
      </c>
      <c r="C15" s="65" t="e">
        <f>1/M5</f>
        <v>#N/A</v>
      </c>
      <c r="D15" s="65" t="e">
        <f>1/M6</f>
        <v>#N/A</v>
      </c>
      <c r="E15" s="65" t="e">
        <f>1/M7</f>
        <v>#N/A</v>
      </c>
      <c r="F15" s="65" t="e">
        <f>1/M8</f>
        <v>#N/A</v>
      </c>
      <c r="G15" s="65" t="e">
        <f>1/M9</f>
        <v>#N/A</v>
      </c>
      <c r="H15" s="65" t="e">
        <f>1/M10</f>
        <v>#N/A</v>
      </c>
      <c r="I15" s="65" t="e">
        <f>1/M11</f>
        <v>#N/A</v>
      </c>
      <c r="J15" s="65" t="e">
        <f>1/M12</f>
        <v>#N/A</v>
      </c>
      <c r="K15" s="65" t="e">
        <f>1/M13</f>
        <v>#N/A</v>
      </c>
      <c r="L15" s="65" t="e">
        <f>1/M14</f>
        <v>#N/A</v>
      </c>
      <c r="M15" s="61">
        <v>1</v>
      </c>
      <c r="N15" s="62" t="e">
        <f>VLOOKUP('III. Personalisierte Gewichtung'!H52,'III. Ergebnis pers. Gewichtung '!V4:W6,2,FALSE)</f>
        <v>#N/A</v>
      </c>
      <c r="O15" s="62" t="e">
        <f>VLOOKUP('III. Personalisierte Gewichtung'!H53,'III. Ergebnis pers. Gewichtung '!V4:W6,2,FALSE)</f>
        <v>#N/A</v>
      </c>
      <c r="P15" s="62" t="e">
        <f>VLOOKUP('III. Personalisierte Gewichtung'!H54,'III. Ergebnis pers. Gewichtung '!V4:W6,2,FALSE)</f>
        <v>#N/A</v>
      </c>
      <c r="Q15" s="62" t="e">
        <f>VLOOKUP('III. Personalisierte Gewichtung'!H55,'III. Ergebnis pers. Gewichtung '!V4:W6,2,FALSE)</f>
        <v>#N/A</v>
      </c>
      <c r="R15" s="63" t="e">
        <f t="shared" si="0"/>
        <v>#N/A</v>
      </c>
      <c r="S15" s="63" t="e">
        <f t="shared" si="1"/>
        <v>#N/A</v>
      </c>
    </row>
    <row r="16" spans="1:23" x14ac:dyDescent="0.3">
      <c r="A16" s="644"/>
      <c r="B16" s="68" t="s">
        <v>9</v>
      </c>
      <c r="C16" s="65" t="e">
        <f>1/N5</f>
        <v>#N/A</v>
      </c>
      <c r="D16" s="65" t="e">
        <f>1/N6</f>
        <v>#N/A</v>
      </c>
      <c r="E16" s="65" t="e">
        <f>1/N7</f>
        <v>#N/A</v>
      </c>
      <c r="F16" s="65" t="e">
        <f>1/N8</f>
        <v>#N/A</v>
      </c>
      <c r="G16" s="65" t="e">
        <f>1/N9</f>
        <v>#N/A</v>
      </c>
      <c r="H16" s="65" t="e">
        <f>1/N10</f>
        <v>#N/A</v>
      </c>
      <c r="I16" s="65" t="e">
        <f>1/N11</f>
        <v>#N/A</v>
      </c>
      <c r="J16" s="65" t="e">
        <f>1/N12</f>
        <v>#N/A</v>
      </c>
      <c r="K16" s="65" t="e">
        <f>1/N13</f>
        <v>#N/A</v>
      </c>
      <c r="L16" s="65" t="e">
        <f>1/N14</f>
        <v>#N/A</v>
      </c>
      <c r="M16" s="65" t="e">
        <f>1/N15</f>
        <v>#N/A</v>
      </c>
      <c r="N16" s="61">
        <v>1</v>
      </c>
      <c r="O16" s="62" t="e">
        <f>VLOOKUP('III. Personalisierte Gewichtung'!M53,'III. Ergebnis pers. Gewichtung '!V4:W6,2,FALSE)</f>
        <v>#N/A</v>
      </c>
      <c r="P16" s="62" t="e">
        <f>VLOOKUP('III. Personalisierte Gewichtung'!M54,'III. Ergebnis pers. Gewichtung '!V4:W6,2,FALSE)</f>
        <v>#N/A</v>
      </c>
      <c r="Q16" s="62" t="e">
        <f>VLOOKUP('III. Personalisierte Gewichtung'!M55,'III. Ergebnis pers. Gewichtung '!V4:W6,2,FALSE)</f>
        <v>#N/A</v>
      </c>
      <c r="R16" s="63" t="e">
        <f t="shared" si="0"/>
        <v>#N/A</v>
      </c>
      <c r="S16" s="63" t="e">
        <f t="shared" si="1"/>
        <v>#N/A</v>
      </c>
    </row>
    <row r="17" spans="1:21" ht="15" thickBot="1" x14ac:dyDescent="0.35">
      <c r="A17" s="645"/>
      <c r="B17" s="69" t="s">
        <v>9</v>
      </c>
      <c r="C17" s="65" t="e">
        <f>1/O5</f>
        <v>#N/A</v>
      </c>
      <c r="D17" s="65" t="e">
        <f>1/O6</f>
        <v>#N/A</v>
      </c>
      <c r="E17" s="65" t="e">
        <f>1/O7</f>
        <v>#N/A</v>
      </c>
      <c r="F17" s="65" t="e">
        <f>1/O8</f>
        <v>#N/A</v>
      </c>
      <c r="G17" s="65" t="e">
        <f>1/O9</f>
        <v>#N/A</v>
      </c>
      <c r="H17" s="65" t="e">
        <f>1/O10</f>
        <v>#N/A</v>
      </c>
      <c r="I17" s="65" t="e">
        <f>1/O11</f>
        <v>#N/A</v>
      </c>
      <c r="J17" s="65" t="e">
        <f>1/O12</f>
        <v>#N/A</v>
      </c>
      <c r="K17" s="65" t="e">
        <f>1/O13</f>
        <v>#N/A</v>
      </c>
      <c r="L17" s="65" t="e">
        <f>1/O14</f>
        <v>#N/A</v>
      </c>
      <c r="M17" s="65" t="e">
        <f>1/O15</f>
        <v>#N/A</v>
      </c>
      <c r="N17" s="65" t="e">
        <f>1/O16</f>
        <v>#N/A</v>
      </c>
      <c r="O17" s="61">
        <v>1</v>
      </c>
      <c r="P17" s="62" t="e">
        <f>VLOOKUP('III. Personalisierte Gewichtung'!C62,'III. Ergebnis pers. Gewichtung '!V4:W6,2,FALSE)</f>
        <v>#N/A</v>
      </c>
      <c r="Q17" s="62" t="e">
        <f>VLOOKUP('III. Personalisierte Gewichtung'!C63,'III. Ergebnis pers. Gewichtung '!V4:W6,2,FALSE)</f>
        <v>#N/A</v>
      </c>
      <c r="R17" s="63" t="e">
        <f t="shared" si="0"/>
        <v>#N/A</v>
      </c>
      <c r="S17" s="63" t="e">
        <f t="shared" si="1"/>
        <v>#N/A</v>
      </c>
    </row>
    <row r="18" spans="1:21" x14ac:dyDescent="0.3">
      <c r="A18" s="646" t="s">
        <v>3</v>
      </c>
      <c r="B18" s="67" t="s">
        <v>2</v>
      </c>
      <c r="C18" s="65" t="e">
        <f>1/P5</f>
        <v>#N/A</v>
      </c>
      <c r="D18" s="65" t="e">
        <f>1/P6</f>
        <v>#N/A</v>
      </c>
      <c r="E18" s="65" t="e">
        <f>1/P7</f>
        <v>#N/A</v>
      </c>
      <c r="F18" s="65" t="e">
        <f>1/P8</f>
        <v>#N/A</v>
      </c>
      <c r="G18" s="65" t="e">
        <f>1/P9</f>
        <v>#N/A</v>
      </c>
      <c r="H18" s="65" t="e">
        <f>1/P10</f>
        <v>#N/A</v>
      </c>
      <c r="I18" s="65" t="e">
        <f>1/P11</f>
        <v>#N/A</v>
      </c>
      <c r="J18" s="65" t="e">
        <f>1/P12</f>
        <v>#N/A</v>
      </c>
      <c r="K18" s="65" t="e">
        <f>1/P13</f>
        <v>#N/A</v>
      </c>
      <c r="L18" s="65" t="e">
        <f>1/P14</f>
        <v>#N/A</v>
      </c>
      <c r="M18" s="65" t="e">
        <f>1/P15</f>
        <v>#N/A</v>
      </c>
      <c r="N18" s="65" t="e">
        <f>1/P16</f>
        <v>#N/A</v>
      </c>
      <c r="O18" s="65" t="e">
        <f>1/P17</f>
        <v>#N/A</v>
      </c>
      <c r="P18" s="61">
        <v>1</v>
      </c>
      <c r="Q18" s="62" t="e">
        <f>VLOOKUP('III. Personalisierte Gewichtung'!H63,'III. Ergebnis pers. Gewichtung '!V4:W6,2,FALSE)</f>
        <v>#N/A</v>
      </c>
      <c r="R18" s="63" t="e">
        <f t="shared" si="0"/>
        <v>#N/A</v>
      </c>
      <c r="S18" s="63" t="e">
        <f t="shared" si="1"/>
        <v>#N/A</v>
      </c>
    </row>
    <row r="19" spans="1:21" ht="15" thickBot="1" x14ac:dyDescent="0.35">
      <c r="A19" s="644"/>
      <c r="B19" s="69" t="s">
        <v>1</v>
      </c>
      <c r="C19" s="65" t="e">
        <f>1/Q5</f>
        <v>#N/A</v>
      </c>
      <c r="D19" s="65" t="e">
        <f>1/Q6</f>
        <v>#N/A</v>
      </c>
      <c r="E19" s="65" t="e">
        <f>1/Q7</f>
        <v>#N/A</v>
      </c>
      <c r="F19" s="65" t="e">
        <f>1/Q8</f>
        <v>#N/A</v>
      </c>
      <c r="G19" s="65" t="e">
        <f>1/Q9</f>
        <v>#N/A</v>
      </c>
      <c r="H19" s="65" t="e">
        <f>1/Q10</f>
        <v>#N/A</v>
      </c>
      <c r="I19" s="65" t="e">
        <f>1/Q11</f>
        <v>#N/A</v>
      </c>
      <c r="J19" s="65" t="e">
        <f>1/Q12</f>
        <v>#N/A</v>
      </c>
      <c r="K19" s="65" t="e">
        <f>1/Q13</f>
        <v>#N/A</v>
      </c>
      <c r="L19" s="65" t="e">
        <f>1/Q14</f>
        <v>#N/A</v>
      </c>
      <c r="M19" s="65" t="e">
        <f>1/Q15</f>
        <v>#N/A</v>
      </c>
      <c r="N19" s="65" t="e">
        <f>1/Q16</f>
        <v>#N/A</v>
      </c>
      <c r="O19" s="65" t="e">
        <f>1/Q17</f>
        <v>#N/A</v>
      </c>
      <c r="P19" s="65" t="e">
        <f>1/Q18</f>
        <v>#N/A</v>
      </c>
      <c r="Q19" s="61">
        <v>1</v>
      </c>
      <c r="R19" s="63" t="e">
        <f t="shared" si="0"/>
        <v>#N/A</v>
      </c>
      <c r="S19" s="63" t="e">
        <f t="shared" si="1"/>
        <v>#N/A</v>
      </c>
    </row>
    <row r="20" spans="1:21" x14ac:dyDescent="0.3">
      <c r="R20" s="72" t="e">
        <f>SUM(R5:R19)</f>
        <v>#N/A</v>
      </c>
      <c r="S20" s="63" t="e">
        <f>SUM(S5:S19)</f>
        <v>#N/A</v>
      </c>
    </row>
    <row r="22" spans="1:21" ht="14.4" customHeight="1" x14ac:dyDescent="0.3">
      <c r="S22" s="632" t="s">
        <v>346</v>
      </c>
      <c r="T22" s="633"/>
      <c r="U22" s="634"/>
    </row>
    <row r="23" spans="1:21" x14ac:dyDescent="0.3">
      <c r="S23" s="635"/>
      <c r="T23" s="636"/>
      <c r="U23" s="637"/>
    </row>
    <row r="24" spans="1:21" x14ac:dyDescent="0.3">
      <c r="S24" s="638"/>
      <c r="T24" s="639"/>
      <c r="U24" s="640"/>
    </row>
  </sheetData>
  <mergeCells count="12">
    <mergeCell ref="S22:U24"/>
    <mergeCell ref="A1:D1"/>
    <mergeCell ref="A8:A10"/>
    <mergeCell ref="A11:A13"/>
    <mergeCell ref="A15:A17"/>
    <mergeCell ref="A18:A19"/>
    <mergeCell ref="C3:E3"/>
    <mergeCell ref="F3:H3"/>
    <mergeCell ref="I3:K3"/>
    <mergeCell ref="M3:O3"/>
    <mergeCell ref="P3:Q3"/>
    <mergeCell ref="A5:A7"/>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5</vt:i4>
      </vt:variant>
    </vt:vector>
  </HeadingPairs>
  <TitlesOfParts>
    <vt:vector size="11" baseType="lpstr">
      <vt:lpstr>Intro</vt:lpstr>
      <vt:lpstr>I. Bewertungskriterien</vt:lpstr>
      <vt:lpstr>I. Bewertete Flächen</vt:lpstr>
      <vt:lpstr>II. Bonus-Kriterien</vt:lpstr>
      <vt:lpstr>III. Personalisierte Gewichtung</vt:lpstr>
      <vt:lpstr>III. Ergebnis pers. Gewichtung </vt:lpstr>
      <vt:lpstr>_Auswahl</vt:lpstr>
      <vt:lpstr>'III. Personalisierte Gewichtung'!Auswahl</vt:lpstr>
      <vt:lpstr>Suche</vt:lpstr>
      <vt:lpstr>Wahl</vt:lpstr>
      <vt:lpstr>Zusammenhängende_Flächengröße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Jana Rasch</dc:creator>
  <cp:lastModifiedBy>Jana Rasch</cp:lastModifiedBy>
  <dcterms:created xsi:type="dcterms:W3CDTF">2025-06-06T10:11:48Z</dcterms:created>
  <dcterms:modified xsi:type="dcterms:W3CDTF">2025-11-27T11:40:10Z</dcterms:modified>
</cp:coreProperties>
</file>